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diagrams/data3.xml" ContentType="application/vnd.openxmlformats-officedocument.drawingml.diagramData+xml"/>
  <Override PartName="/xl/diagrams/data1.xml" ContentType="application/vnd.openxmlformats-officedocument.drawingml.diagramData+xml"/>
  <Override PartName="/xl/diagrams/data2.xml" ContentType="application/vnd.openxmlformats-officedocument.drawingml.diagramData+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worksheets/sheet8.xml" ContentType="application/vnd.openxmlformats-officedocument.spreadsheetml.worksheet+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diagrams/layout2.xml" ContentType="application/vnd.openxmlformats-officedocument.drawingml.diagramLayout+xml"/>
  <Override PartName="/xl/diagrams/quickStyle2.xml" ContentType="application/vnd.openxmlformats-officedocument.drawingml.diagramStyle+xml"/>
  <Override PartName="/xl/diagrams/colors2.xml" ContentType="application/vnd.openxmlformats-officedocument.drawingml.diagramColors+xml"/>
  <Override PartName="/xl/diagrams/drawing2.xml" ContentType="application/vnd.ms-office.drawingml.diagram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iagrams/layout3.xml" ContentType="application/vnd.openxmlformats-officedocument.drawingml.diagramLayout+xml"/>
  <Override PartName="/xl/diagrams/quickStyle3.xml" ContentType="application/vnd.openxmlformats-officedocument.drawingml.diagramStyle+xml"/>
  <Override PartName="/xl/diagrams/colors3.xml" ContentType="application/vnd.openxmlformats-officedocument.drawingml.diagramColors+xml"/>
  <Override PartName="/xl/diagrams/drawing3.xml" ContentType="application/vnd.ms-office.drawingml.diagramDrawing+xml"/>
  <Override PartName="/xl/worksheets/sheet1.xml" ContentType="application/vnd.openxmlformats-officedocument.spreadsheetml.workshee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23820"/>
  <mc:AlternateContent xmlns:mc="http://schemas.openxmlformats.org/markup-compatibility/2006">
    <mc:Choice Requires="x15">
      <x15ac:absPath xmlns:x15ac="http://schemas.microsoft.com/office/spreadsheetml/2010/11/ac" url="D:\Juan David Dominguez - GES\Costos de Operación\Costos de Operación I Semestre 2022\"/>
    </mc:Choice>
  </mc:AlternateContent>
  <xr:revisionPtr revIDLastSave="0" documentId="13_ncr:1_{D64A31F0-5B0F-4D60-B5AB-C7F5D2850EA7}" xr6:coauthVersionLast="47" xr6:coauthVersionMax="47" xr10:uidLastSave="{00000000-0000-0000-0000-000000000000}"/>
  <bookViews>
    <workbookView xWindow="-120" yWindow="-120" windowWidth="29040" windowHeight="15840" xr2:uid="{00000000-000D-0000-FFFF-FFFF00000000}"/>
  </bookViews>
  <sheets>
    <sheet name="CONTENIDO" sheetId="11" r:id="rId1"/>
    <sheet name="EMPRESA POR TIPO DE AERONAVE" sheetId="12" r:id="rId2"/>
    <sheet name="COBERTURA" sheetId="13" r:id="rId3"/>
    <sheet name="GRAFICAS" sheetId="14" r:id="rId4"/>
    <sheet name="PAX REGULAR NACIONAL - INTER" sheetId="4" r:id="rId5"/>
    <sheet name="CARGA NACIONAL - INTER" sheetId="5" r:id="rId6"/>
    <sheet name="COMERCIAL REGIONAL" sheetId="6" r:id="rId7"/>
    <sheet name="AEROTAXIS" sheetId="7" r:id="rId8"/>
    <sheet name="TRABAJOS AEREOS ESPECIALES" sheetId="10" r:id="rId9"/>
    <sheet name="AVIACIÓN AGRICOLA" sheetId="8" r:id="rId10"/>
  </sheets>
  <definedNames>
    <definedName name="_xlnm._FilterDatabase" localSheetId="1" hidden="1">'EMPRESA POR TIPO DE AERONAVE'!$A$2:$D$259</definedName>
  </definedNames>
  <calcPr calcId="191029"/>
  <webPublishing codePage="1252"/>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46" i="14" l="1"/>
  <c r="E45" i="14"/>
  <c r="E44" i="14"/>
  <c r="D44" i="14"/>
  <c r="E43" i="14"/>
  <c r="D43" i="14"/>
  <c r="E42" i="14"/>
  <c r="D42" i="14"/>
  <c r="E41" i="14"/>
  <c r="D41" i="14"/>
  <c r="E40" i="14"/>
  <c r="D40" i="14"/>
  <c r="E39" i="14"/>
  <c r="D39" i="14"/>
  <c r="E38" i="14"/>
  <c r="D38" i="14"/>
  <c r="E37" i="14"/>
  <c r="D37" i="14"/>
  <c r="E36" i="14"/>
  <c r="D36" i="14"/>
  <c r="E35" i="14"/>
  <c r="D35" i="14"/>
  <c r="E34" i="14"/>
  <c r="D34" i="14"/>
  <c r="E33" i="14"/>
  <c r="D33" i="14"/>
  <c r="E32" i="14"/>
  <c r="D32" i="14"/>
  <c r="E31" i="14"/>
  <c r="D31" i="14"/>
  <c r="C12" i="13"/>
  <c r="B12" i="13"/>
  <c r="D11" i="13"/>
  <c r="D10" i="13"/>
  <c r="D9" i="13"/>
  <c r="D8" i="13"/>
  <c r="D7" i="13"/>
  <c r="D6" i="13"/>
  <c r="D5" i="13"/>
  <c r="D35" i="10"/>
  <c r="D36" i="10"/>
  <c r="C36" i="10"/>
  <c r="D31" i="10"/>
  <c r="C31" i="10"/>
  <c r="D23" i="10"/>
  <c r="D24" i="10"/>
  <c r="D25" i="10"/>
  <c r="D26" i="10"/>
  <c r="D27" i="10"/>
  <c r="D28" i="10"/>
  <c r="D29" i="10"/>
  <c r="D30" i="10"/>
  <c r="D32" i="10"/>
  <c r="D33" i="10"/>
  <c r="D34" i="10"/>
  <c r="C24" i="10"/>
  <c r="C25" i="10"/>
  <c r="C26" i="10"/>
  <c r="C27" i="10"/>
  <c r="C28" i="10"/>
  <c r="C29" i="10"/>
  <c r="C30" i="10"/>
  <c r="C32" i="10"/>
  <c r="C33" i="10"/>
  <c r="C34" i="10"/>
  <c r="C35" i="10"/>
  <c r="C23" i="10"/>
  <c r="B24" i="10"/>
  <c r="B25" i="10"/>
  <c r="B26" i="10"/>
  <c r="B27" i="10"/>
  <c r="B28" i="10"/>
  <c r="B29" i="10"/>
  <c r="B30" i="10"/>
  <c r="B31" i="10"/>
  <c r="B32" i="10"/>
  <c r="B33" i="10"/>
  <c r="B34" i="10"/>
  <c r="B35" i="10"/>
  <c r="B36" i="10"/>
  <c r="B23" i="10"/>
  <c r="B23" i="7"/>
  <c r="B24" i="7"/>
  <c r="C17" i="10"/>
  <c r="D17" i="10"/>
  <c r="E17" i="10"/>
  <c r="E18" i="10" s="1"/>
  <c r="F17" i="10"/>
  <c r="G17" i="10"/>
  <c r="H17" i="10"/>
  <c r="B17" i="10"/>
  <c r="B18" i="10" s="1"/>
  <c r="C13" i="10"/>
  <c r="D13" i="10"/>
  <c r="E13" i="10"/>
  <c r="F13" i="10"/>
  <c r="G13" i="10"/>
  <c r="H13" i="10"/>
  <c r="B13" i="10"/>
  <c r="M6" i="4"/>
  <c r="M7" i="4"/>
  <c r="M8" i="4"/>
  <c r="M9" i="4"/>
  <c r="M10" i="4"/>
  <c r="M11" i="4"/>
  <c r="M12" i="4"/>
  <c r="M13" i="4"/>
  <c r="M14" i="4"/>
  <c r="M17" i="4" s="1"/>
  <c r="M18" i="4" s="1"/>
  <c r="M15" i="4"/>
  <c r="M16" i="4"/>
  <c r="M5" i="4"/>
  <c r="M20" i="4"/>
  <c r="M19" i="4"/>
  <c r="D12" i="13" l="1"/>
  <c r="E33" i="10"/>
  <c r="E29" i="10"/>
  <c r="E25" i="10"/>
  <c r="E34" i="10"/>
  <c r="E30" i="10"/>
  <c r="E26" i="10"/>
  <c r="E27" i="10"/>
  <c r="E23" i="10"/>
  <c r="E36" i="10"/>
  <c r="E32" i="10"/>
  <c r="E28" i="10"/>
  <c r="E24" i="10"/>
  <c r="E31" i="10"/>
  <c r="H31" i="10"/>
  <c r="H18" i="10"/>
  <c r="D18" i="10"/>
  <c r="G18" i="10"/>
  <c r="C18" i="10"/>
  <c r="E35" i="10"/>
  <c r="F18" i="10"/>
  <c r="F34" i="10" l="1"/>
  <c r="F30" i="10"/>
  <c r="F26" i="10"/>
  <c r="F27" i="10"/>
  <c r="F23" i="10"/>
  <c r="F36" i="10"/>
  <c r="F32" i="10"/>
  <c r="F28" i="10"/>
  <c r="F24" i="10"/>
  <c r="F33" i="10"/>
  <c r="F29" i="10"/>
  <c r="F25" i="10"/>
  <c r="G27" i="10"/>
  <c r="G23" i="10"/>
  <c r="G36" i="10"/>
  <c r="G32" i="10"/>
  <c r="G28" i="10"/>
  <c r="G24" i="10"/>
  <c r="G33" i="10"/>
  <c r="G29" i="10"/>
  <c r="G25" i="10"/>
  <c r="G34" i="10"/>
  <c r="G30" i="10"/>
  <c r="G26" i="10"/>
  <c r="F31" i="10"/>
  <c r="H36" i="10"/>
  <c r="H32" i="10"/>
  <c r="H28" i="10"/>
  <c r="H24" i="10"/>
  <c r="H33" i="10"/>
  <c r="H29" i="10"/>
  <c r="H25" i="10"/>
  <c r="H34" i="10"/>
  <c r="H30" i="10"/>
  <c r="H26" i="10"/>
  <c r="H27" i="10"/>
  <c r="H23" i="10"/>
  <c r="H35" i="10"/>
  <c r="G31" i="10"/>
  <c r="F35" i="10"/>
  <c r="G35" i="10"/>
  <c r="G35" i="8" l="1"/>
  <c r="J36" i="8"/>
  <c r="I36" i="8"/>
  <c r="H36" i="8"/>
  <c r="G36" i="8"/>
  <c r="F36" i="8"/>
  <c r="E36" i="8"/>
  <c r="D36" i="8"/>
  <c r="C36" i="8"/>
  <c r="B36" i="8"/>
  <c r="J35" i="8"/>
  <c r="I35" i="8"/>
  <c r="H35" i="8"/>
  <c r="F35" i="8"/>
  <c r="E35" i="8"/>
  <c r="D35" i="8"/>
  <c r="C35" i="8"/>
  <c r="B35" i="8"/>
  <c r="J34" i="8"/>
  <c r="I34" i="8"/>
  <c r="H34" i="8"/>
  <c r="G34" i="8"/>
  <c r="F34" i="8"/>
  <c r="E34" i="8"/>
  <c r="D34" i="8"/>
  <c r="C34" i="8"/>
  <c r="B34" i="8"/>
  <c r="J33" i="8"/>
  <c r="I33" i="8"/>
  <c r="H33" i="8"/>
  <c r="G33" i="8"/>
  <c r="F33" i="8"/>
  <c r="E33" i="8"/>
  <c r="D33" i="8"/>
  <c r="C33" i="8"/>
  <c r="B33" i="8"/>
  <c r="J32" i="8"/>
  <c r="I32" i="8"/>
  <c r="H32" i="8"/>
  <c r="G32" i="8"/>
  <c r="F32" i="8"/>
  <c r="E32" i="8"/>
  <c r="D32" i="8"/>
  <c r="C32" i="8"/>
  <c r="B32" i="8"/>
  <c r="J31" i="8"/>
  <c r="I31" i="8"/>
  <c r="H31" i="8"/>
  <c r="G31" i="8"/>
  <c r="F31" i="8"/>
  <c r="E31" i="8"/>
  <c r="D31" i="8"/>
  <c r="C31" i="8"/>
  <c r="B31" i="8"/>
  <c r="J30" i="8"/>
  <c r="I30" i="8"/>
  <c r="H30" i="8"/>
  <c r="G30" i="8"/>
  <c r="F30" i="8"/>
  <c r="E30" i="8"/>
  <c r="D30" i="8"/>
  <c r="C30" i="8"/>
  <c r="B30" i="8"/>
  <c r="J29" i="8"/>
  <c r="I29" i="8"/>
  <c r="H29" i="8"/>
  <c r="G29" i="8"/>
  <c r="F29" i="8"/>
  <c r="E29" i="8"/>
  <c r="D29" i="8"/>
  <c r="C29" i="8"/>
  <c r="B29" i="8"/>
  <c r="J28" i="8"/>
  <c r="I28" i="8"/>
  <c r="H28" i="8"/>
  <c r="G28" i="8"/>
  <c r="F28" i="8"/>
  <c r="E28" i="8"/>
  <c r="D28" i="8"/>
  <c r="C28" i="8"/>
  <c r="B28" i="8"/>
  <c r="J27" i="8"/>
  <c r="I27" i="8"/>
  <c r="H27" i="8"/>
  <c r="G27" i="8"/>
  <c r="F27" i="8"/>
  <c r="E27" i="8"/>
  <c r="D27" i="8"/>
  <c r="C27" i="8"/>
  <c r="B27" i="8"/>
  <c r="J26" i="8"/>
  <c r="I26" i="8"/>
  <c r="H26" i="8"/>
  <c r="G26" i="8"/>
  <c r="F26" i="8"/>
  <c r="E26" i="8"/>
  <c r="D26" i="8"/>
  <c r="C26" i="8"/>
  <c r="B26" i="8"/>
  <c r="J25" i="8"/>
  <c r="I25" i="8"/>
  <c r="H25" i="8"/>
  <c r="G25" i="8"/>
  <c r="F25" i="8"/>
  <c r="E25" i="8"/>
  <c r="D25" i="8"/>
  <c r="C25" i="8"/>
  <c r="B25" i="8"/>
  <c r="J24" i="8"/>
  <c r="I24" i="8"/>
  <c r="H24" i="8"/>
  <c r="G24" i="8"/>
  <c r="F24" i="8"/>
  <c r="E24" i="8"/>
  <c r="D24" i="8"/>
  <c r="C24" i="8"/>
  <c r="B24" i="8"/>
  <c r="J23" i="8"/>
  <c r="I23" i="8"/>
  <c r="H23" i="8"/>
  <c r="G23" i="8"/>
  <c r="F23" i="8"/>
  <c r="E23" i="8"/>
  <c r="D23" i="8"/>
  <c r="C23" i="8"/>
  <c r="B23" i="8"/>
  <c r="C18" i="8"/>
  <c r="D18" i="8"/>
  <c r="E18" i="8"/>
  <c r="F18" i="8"/>
  <c r="G18" i="8"/>
  <c r="H18" i="8"/>
  <c r="I18" i="8"/>
  <c r="J18" i="8"/>
  <c r="B18" i="8"/>
  <c r="C17" i="8"/>
  <c r="D17" i="8"/>
  <c r="E17" i="8"/>
  <c r="F17" i="8"/>
  <c r="G17" i="8"/>
  <c r="H17" i="8"/>
  <c r="I17" i="8"/>
  <c r="J17" i="8"/>
  <c r="B17" i="8"/>
  <c r="C13" i="8"/>
  <c r="D13" i="8"/>
  <c r="E13" i="8"/>
  <c r="F13" i="8"/>
  <c r="G13" i="8"/>
  <c r="H13" i="8"/>
  <c r="I13" i="8"/>
  <c r="J13" i="8"/>
  <c r="B13" i="8"/>
  <c r="AH24" i="7"/>
  <c r="AH25" i="7"/>
  <c r="AH26" i="7"/>
  <c r="AH27" i="7"/>
  <c r="AH28" i="7"/>
  <c r="AH29" i="7"/>
  <c r="AH30" i="7"/>
  <c r="AH31" i="7"/>
  <c r="AH32" i="7"/>
  <c r="AH33" i="7"/>
  <c r="AH34" i="7"/>
  <c r="AH35" i="7"/>
  <c r="AH36" i="7"/>
  <c r="AH23" i="7"/>
  <c r="AG31" i="7"/>
  <c r="AG36" i="7"/>
  <c r="AF36" i="7"/>
  <c r="AE36" i="7"/>
  <c r="AD36" i="7"/>
  <c r="AC36" i="7"/>
  <c r="AB36" i="7"/>
  <c r="AA36" i="7"/>
  <c r="Z36" i="7"/>
  <c r="Y36" i="7"/>
  <c r="X36" i="7"/>
  <c r="W36" i="7"/>
  <c r="V36" i="7"/>
  <c r="U36" i="7"/>
  <c r="T36" i="7"/>
  <c r="S36" i="7"/>
  <c r="R36" i="7"/>
  <c r="Q36" i="7"/>
  <c r="P36" i="7"/>
  <c r="O36" i="7"/>
  <c r="N36" i="7"/>
  <c r="M36" i="7"/>
  <c r="L36" i="7"/>
  <c r="K36" i="7"/>
  <c r="J36" i="7"/>
  <c r="I36" i="7"/>
  <c r="H36" i="7"/>
  <c r="G36" i="7"/>
  <c r="F36" i="7"/>
  <c r="E36" i="7"/>
  <c r="D36" i="7"/>
  <c r="C36" i="7"/>
  <c r="B36" i="7"/>
  <c r="AG35" i="7"/>
  <c r="AF35" i="7"/>
  <c r="AE35" i="7"/>
  <c r="AD35" i="7"/>
  <c r="AC35" i="7"/>
  <c r="AB35" i="7"/>
  <c r="AA35" i="7"/>
  <c r="Z35" i="7"/>
  <c r="Y35" i="7"/>
  <c r="X35" i="7"/>
  <c r="W35" i="7"/>
  <c r="V35" i="7"/>
  <c r="U35" i="7"/>
  <c r="T35" i="7"/>
  <c r="S35" i="7"/>
  <c r="R35" i="7"/>
  <c r="Q35" i="7"/>
  <c r="P35" i="7"/>
  <c r="O35" i="7"/>
  <c r="N35" i="7"/>
  <c r="M35" i="7"/>
  <c r="L35" i="7"/>
  <c r="K35" i="7"/>
  <c r="J35" i="7"/>
  <c r="I35" i="7"/>
  <c r="H35" i="7"/>
  <c r="G35" i="7"/>
  <c r="F35" i="7"/>
  <c r="E35" i="7"/>
  <c r="D35" i="7"/>
  <c r="C35" i="7"/>
  <c r="B35" i="7"/>
  <c r="AG34" i="7"/>
  <c r="AF34" i="7"/>
  <c r="AE34" i="7"/>
  <c r="AD34" i="7"/>
  <c r="AC34" i="7"/>
  <c r="AB34" i="7"/>
  <c r="AA34" i="7"/>
  <c r="Z34" i="7"/>
  <c r="Y34" i="7"/>
  <c r="X34" i="7"/>
  <c r="W34" i="7"/>
  <c r="V34" i="7"/>
  <c r="U34" i="7"/>
  <c r="T34" i="7"/>
  <c r="S34" i="7"/>
  <c r="R34" i="7"/>
  <c r="Q34" i="7"/>
  <c r="P34" i="7"/>
  <c r="O34" i="7"/>
  <c r="N34" i="7"/>
  <c r="M34" i="7"/>
  <c r="L34" i="7"/>
  <c r="K34" i="7"/>
  <c r="J34" i="7"/>
  <c r="I34" i="7"/>
  <c r="H34" i="7"/>
  <c r="G34" i="7"/>
  <c r="F34" i="7"/>
  <c r="E34" i="7"/>
  <c r="D34" i="7"/>
  <c r="C34" i="7"/>
  <c r="B34" i="7"/>
  <c r="AG33" i="7"/>
  <c r="AF33" i="7"/>
  <c r="AE33" i="7"/>
  <c r="AD33" i="7"/>
  <c r="AC33" i="7"/>
  <c r="AB33" i="7"/>
  <c r="AA33" i="7"/>
  <c r="Z33" i="7"/>
  <c r="Y33" i="7"/>
  <c r="X33" i="7"/>
  <c r="W33" i="7"/>
  <c r="V33" i="7"/>
  <c r="U33" i="7"/>
  <c r="T33" i="7"/>
  <c r="S33" i="7"/>
  <c r="R33" i="7"/>
  <c r="Q33" i="7"/>
  <c r="P33" i="7"/>
  <c r="O33" i="7"/>
  <c r="N33" i="7"/>
  <c r="M33" i="7"/>
  <c r="L33" i="7"/>
  <c r="K33" i="7"/>
  <c r="J33" i="7"/>
  <c r="I33" i="7"/>
  <c r="H33" i="7"/>
  <c r="G33" i="7"/>
  <c r="F33" i="7"/>
  <c r="E33" i="7"/>
  <c r="D33" i="7"/>
  <c r="C33" i="7"/>
  <c r="B33" i="7"/>
  <c r="AG32" i="7"/>
  <c r="AF32" i="7"/>
  <c r="AE32" i="7"/>
  <c r="AD32" i="7"/>
  <c r="AC32" i="7"/>
  <c r="AB32" i="7"/>
  <c r="AA32" i="7"/>
  <c r="Z32" i="7"/>
  <c r="Y32" i="7"/>
  <c r="X32" i="7"/>
  <c r="W32" i="7"/>
  <c r="V32" i="7"/>
  <c r="U32" i="7"/>
  <c r="T32" i="7"/>
  <c r="S32" i="7"/>
  <c r="R32" i="7"/>
  <c r="Q32" i="7"/>
  <c r="P32" i="7"/>
  <c r="O32" i="7"/>
  <c r="N32" i="7"/>
  <c r="M32" i="7"/>
  <c r="L32" i="7"/>
  <c r="K32" i="7"/>
  <c r="J32" i="7"/>
  <c r="I32" i="7"/>
  <c r="H32" i="7"/>
  <c r="G32" i="7"/>
  <c r="F32" i="7"/>
  <c r="E32" i="7"/>
  <c r="D32" i="7"/>
  <c r="C32" i="7"/>
  <c r="B32" i="7"/>
  <c r="AF31" i="7"/>
  <c r="AE31" i="7"/>
  <c r="AD31" i="7"/>
  <c r="AC31" i="7"/>
  <c r="AB31" i="7"/>
  <c r="AA31" i="7"/>
  <c r="Z31" i="7"/>
  <c r="Y31" i="7"/>
  <c r="X31" i="7"/>
  <c r="W31" i="7"/>
  <c r="V31" i="7"/>
  <c r="U31" i="7"/>
  <c r="T31" i="7"/>
  <c r="S31" i="7"/>
  <c r="R31" i="7"/>
  <c r="Q31" i="7"/>
  <c r="P31" i="7"/>
  <c r="O31" i="7"/>
  <c r="N31" i="7"/>
  <c r="M31" i="7"/>
  <c r="L31" i="7"/>
  <c r="K31" i="7"/>
  <c r="J31" i="7"/>
  <c r="I31" i="7"/>
  <c r="H31" i="7"/>
  <c r="G31" i="7"/>
  <c r="F31" i="7"/>
  <c r="E31" i="7"/>
  <c r="D31" i="7"/>
  <c r="C31" i="7"/>
  <c r="B31" i="7"/>
  <c r="AG30" i="7"/>
  <c r="AF30" i="7"/>
  <c r="AE30" i="7"/>
  <c r="AD30" i="7"/>
  <c r="AC30" i="7"/>
  <c r="AB30" i="7"/>
  <c r="AA30" i="7"/>
  <c r="Z30" i="7"/>
  <c r="Y30" i="7"/>
  <c r="X30" i="7"/>
  <c r="W30" i="7"/>
  <c r="V30" i="7"/>
  <c r="U30" i="7"/>
  <c r="T30" i="7"/>
  <c r="S30" i="7"/>
  <c r="R30" i="7"/>
  <c r="Q30" i="7"/>
  <c r="P30" i="7"/>
  <c r="O30" i="7"/>
  <c r="N30" i="7"/>
  <c r="M30" i="7"/>
  <c r="L30" i="7"/>
  <c r="K30" i="7"/>
  <c r="J30" i="7"/>
  <c r="I30" i="7"/>
  <c r="H30" i="7"/>
  <c r="G30" i="7"/>
  <c r="F30" i="7"/>
  <c r="E30" i="7"/>
  <c r="D30" i="7"/>
  <c r="C30" i="7"/>
  <c r="B30" i="7"/>
  <c r="AG29" i="7"/>
  <c r="AF29" i="7"/>
  <c r="AE29" i="7"/>
  <c r="AD29" i="7"/>
  <c r="AC29" i="7"/>
  <c r="AB29" i="7"/>
  <c r="AA29" i="7"/>
  <c r="Z29" i="7"/>
  <c r="Y29" i="7"/>
  <c r="X29" i="7"/>
  <c r="W29" i="7"/>
  <c r="V29" i="7"/>
  <c r="U29" i="7"/>
  <c r="T29" i="7"/>
  <c r="S29" i="7"/>
  <c r="R29" i="7"/>
  <c r="Q29" i="7"/>
  <c r="P29" i="7"/>
  <c r="O29" i="7"/>
  <c r="N29" i="7"/>
  <c r="M29" i="7"/>
  <c r="L29" i="7"/>
  <c r="K29" i="7"/>
  <c r="J29" i="7"/>
  <c r="I29" i="7"/>
  <c r="H29" i="7"/>
  <c r="G29" i="7"/>
  <c r="F29" i="7"/>
  <c r="E29" i="7"/>
  <c r="D29" i="7"/>
  <c r="C29" i="7"/>
  <c r="B29" i="7"/>
  <c r="AG28" i="7"/>
  <c r="AF28" i="7"/>
  <c r="AE28" i="7"/>
  <c r="AD28" i="7"/>
  <c r="AC28" i="7"/>
  <c r="AB28" i="7"/>
  <c r="AA28" i="7"/>
  <c r="Z28" i="7"/>
  <c r="Y28" i="7"/>
  <c r="X28" i="7"/>
  <c r="W28" i="7"/>
  <c r="V28" i="7"/>
  <c r="U28" i="7"/>
  <c r="T28" i="7"/>
  <c r="S28" i="7"/>
  <c r="R28" i="7"/>
  <c r="Q28" i="7"/>
  <c r="P28" i="7"/>
  <c r="O28" i="7"/>
  <c r="N28" i="7"/>
  <c r="M28" i="7"/>
  <c r="L28" i="7"/>
  <c r="K28" i="7"/>
  <c r="J28" i="7"/>
  <c r="I28" i="7"/>
  <c r="H28" i="7"/>
  <c r="G28" i="7"/>
  <c r="F28" i="7"/>
  <c r="E28" i="7"/>
  <c r="D28" i="7"/>
  <c r="C28" i="7"/>
  <c r="B28" i="7"/>
  <c r="AG27" i="7"/>
  <c r="AF27" i="7"/>
  <c r="AE27" i="7"/>
  <c r="AD27" i="7"/>
  <c r="AC27" i="7"/>
  <c r="AB27" i="7"/>
  <c r="AA27" i="7"/>
  <c r="Z27" i="7"/>
  <c r="Y27" i="7"/>
  <c r="X27" i="7"/>
  <c r="W27" i="7"/>
  <c r="V27" i="7"/>
  <c r="U27" i="7"/>
  <c r="T27" i="7"/>
  <c r="S27" i="7"/>
  <c r="R27" i="7"/>
  <c r="Q27" i="7"/>
  <c r="P27" i="7"/>
  <c r="O27" i="7"/>
  <c r="N27" i="7"/>
  <c r="M27" i="7"/>
  <c r="L27" i="7"/>
  <c r="K27" i="7"/>
  <c r="J27" i="7"/>
  <c r="I27" i="7"/>
  <c r="H27" i="7"/>
  <c r="G27" i="7"/>
  <c r="F27" i="7"/>
  <c r="E27" i="7"/>
  <c r="D27" i="7"/>
  <c r="C27" i="7"/>
  <c r="B27" i="7"/>
  <c r="AG26" i="7"/>
  <c r="AF26" i="7"/>
  <c r="AE26" i="7"/>
  <c r="AD26" i="7"/>
  <c r="AC26" i="7"/>
  <c r="AB26" i="7"/>
  <c r="AA26" i="7"/>
  <c r="Z26" i="7"/>
  <c r="Y26" i="7"/>
  <c r="X26" i="7"/>
  <c r="W26" i="7"/>
  <c r="V26" i="7"/>
  <c r="U26" i="7"/>
  <c r="T26" i="7"/>
  <c r="S26" i="7"/>
  <c r="R26" i="7"/>
  <c r="Q26" i="7"/>
  <c r="P26" i="7"/>
  <c r="O26" i="7"/>
  <c r="N26" i="7"/>
  <c r="M26" i="7"/>
  <c r="L26" i="7"/>
  <c r="K26" i="7"/>
  <c r="J26" i="7"/>
  <c r="I26" i="7"/>
  <c r="H26" i="7"/>
  <c r="G26" i="7"/>
  <c r="F26" i="7"/>
  <c r="E26" i="7"/>
  <c r="D26" i="7"/>
  <c r="C26" i="7"/>
  <c r="B26" i="7"/>
  <c r="AG25" i="7"/>
  <c r="AF25" i="7"/>
  <c r="AE25" i="7"/>
  <c r="AD25" i="7"/>
  <c r="AC25" i="7"/>
  <c r="AB25" i="7"/>
  <c r="AA25" i="7"/>
  <c r="Z25" i="7"/>
  <c r="Y25" i="7"/>
  <c r="X25" i="7"/>
  <c r="W25" i="7"/>
  <c r="V25" i="7"/>
  <c r="U25" i="7"/>
  <c r="T25" i="7"/>
  <c r="S25" i="7"/>
  <c r="R25" i="7"/>
  <c r="Q25" i="7"/>
  <c r="P25" i="7"/>
  <c r="O25" i="7"/>
  <c r="N25" i="7"/>
  <c r="M25" i="7"/>
  <c r="L25" i="7"/>
  <c r="K25" i="7"/>
  <c r="J25" i="7"/>
  <c r="I25" i="7"/>
  <c r="H25" i="7"/>
  <c r="G25" i="7"/>
  <c r="F25" i="7"/>
  <c r="E25" i="7"/>
  <c r="D25" i="7"/>
  <c r="C25" i="7"/>
  <c r="B25" i="7"/>
  <c r="AG24" i="7"/>
  <c r="AF24" i="7"/>
  <c r="AE24" i="7"/>
  <c r="AD24" i="7"/>
  <c r="AC24" i="7"/>
  <c r="AB24" i="7"/>
  <c r="AA24" i="7"/>
  <c r="Z24" i="7"/>
  <c r="Y24" i="7"/>
  <c r="X24" i="7"/>
  <c r="W24" i="7"/>
  <c r="V24" i="7"/>
  <c r="U24" i="7"/>
  <c r="T24" i="7"/>
  <c r="S24" i="7"/>
  <c r="R24" i="7"/>
  <c r="Q24" i="7"/>
  <c r="P24" i="7"/>
  <c r="O24" i="7"/>
  <c r="N24" i="7"/>
  <c r="M24" i="7"/>
  <c r="L24" i="7"/>
  <c r="K24" i="7"/>
  <c r="J24" i="7"/>
  <c r="I24" i="7"/>
  <c r="H24" i="7"/>
  <c r="G24" i="7"/>
  <c r="F24" i="7"/>
  <c r="E24" i="7"/>
  <c r="D24" i="7"/>
  <c r="C24" i="7"/>
  <c r="AG23" i="7"/>
  <c r="AF23" i="7"/>
  <c r="AE23" i="7"/>
  <c r="AD23" i="7"/>
  <c r="AC23" i="7"/>
  <c r="AB23" i="7"/>
  <c r="AA23" i="7"/>
  <c r="Z23" i="7"/>
  <c r="Y23" i="7"/>
  <c r="X23" i="7"/>
  <c r="W23" i="7"/>
  <c r="V23" i="7"/>
  <c r="U23" i="7"/>
  <c r="T23" i="7"/>
  <c r="S23" i="7"/>
  <c r="R23" i="7"/>
  <c r="Q23" i="7"/>
  <c r="P23" i="7"/>
  <c r="O23" i="7"/>
  <c r="N23" i="7"/>
  <c r="M23" i="7"/>
  <c r="L23" i="7"/>
  <c r="K23" i="7"/>
  <c r="J23" i="7"/>
  <c r="I23" i="7"/>
  <c r="H23" i="7"/>
  <c r="G23" i="7"/>
  <c r="F23" i="7"/>
  <c r="E23" i="7"/>
  <c r="D23" i="7"/>
  <c r="C23" i="7"/>
  <c r="C17" i="7"/>
  <c r="D17" i="7"/>
  <c r="E17" i="7"/>
  <c r="F17" i="7"/>
  <c r="F18" i="7" s="1"/>
  <c r="G17" i="7"/>
  <c r="H17" i="7"/>
  <c r="I17" i="7"/>
  <c r="J17" i="7"/>
  <c r="J18" i="7" s="1"/>
  <c r="K17" i="7"/>
  <c r="L17" i="7"/>
  <c r="M17" i="7"/>
  <c r="N17" i="7"/>
  <c r="N18" i="7" s="1"/>
  <c r="O17" i="7"/>
  <c r="P17" i="7"/>
  <c r="Q17" i="7"/>
  <c r="R17" i="7"/>
  <c r="R18" i="7" s="1"/>
  <c r="S17" i="7"/>
  <c r="T17" i="7"/>
  <c r="U17" i="7"/>
  <c r="V17" i="7"/>
  <c r="V18" i="7" s="1"/>
  <c r="W17" i="7"/>
  <c r="X17" i="7"/>
  <c r="Y17" i="7"/>
  <c r="Z17" i="7"/>
  <c r="Z18" i="7" s="1"/>
  <c r="AA17" i="7"/>
  <c r="AB17" i="7"/>
  <c r="AC17" i="7"/>
  <c r="AD17" i="7"/>
  <c r="AD18" i="7" s="1"/>
  <c r="AE17" i="7"/>
  <c r="AF17" i="7"/>
  <c r="AG17" i="7"/>
  <c r="AH17" i="7"/>
  <c r="AH18" i="7" s="1"/>
  <c r="B17" i="7"/>
  <c r="C13" i="7"/>
  <c r="D13" i="7"/>
  <c r="E13" i="7"/>
  <c r="F13" i="7"/>
  <c r="G13" i="7"/>
  <c r="H13" i="7"/>
  <c r="I13" i="7"/>
  <c r="J13" i="7"/>
  <c r="K13" i="7"/>
  <c r="L13" i="7"/>
  <c r="M13" i="7"/>
  <c r="N13" i="7"/>
  <c r="O13" i="7"/>
  <c r="P13" i="7"/>
  <c r="Q13" i="7"/>
  <c r="R13" i="7"/>
  <c r="S13" i="7"/>
  <c r="T13" i="7"/>
  <c r="U13" i="7"/>
  <c r="V13" i="7"/>
  <c r="W13" i="7"/>
  <c r="X13" i="7"/>
  <c r="Y13" i="7"/>
  <c r="Z13" i="7"/>
  <c r="AA13" i="7"/>
  <c r="AB13" i="7"/>
  <c r="AC13" i="7"/>
  <c r="AD13" i="7"/>
  <c r="AE13" i="7"/>
  <c r="AF13" i="7"/>
  <c r="AG13" i="7"/>
  <c r="AH13" i="7"/>
  <c r="B13" i="7"/>
  <c r="C17" i="6"/>
  <c r="C18" i="6" s="1"/>
  <c r="D17" i="6"/>
  <c r="E17" i="6"/>
  <c r="B17" i="6"/>
  <c r="B18" i="6" s="1"/>
  <c r="C13" i="6"/>
  <c r="C31" i="6" s="1"/>
  <c r="D13" i="6"/>
  <c r="E13" i="6"/>
  <c r="B13" i="6"/>
  <c r="B31" i="6" s="1"/>
  <c r="K34" i="5"/>
  <c r="G34" i="5"/>
  <c r="J33" i="5"/>
  <c r="F33" i="5"/>
  <c r="K30" i="5"/>
  <c r="G30" i="5"/>
  <c r="J29" i="5"/>
  <c r="F29" i="5"/>
  <c r="K26" i="5"/>
  <c r="G26" i="5"/>
  <c r="J25" i="5"/>
  <c r="F25" i="5"/>
  <c r="C17" i="5"/>
  <c r="D17" i="5"/>
  <c r="E17" i="5"/>
  <c r="F17" i="5"/>
  <c r="F35" i="5" s="1"/>
  <c r="G17" i="5"/>
  <c r="G18" i="5" s="1"/>
  <c r="G27" i="5" s="1"/>
  <c r="H17" i="5"/>
  <c r="I17" i="5"/>
  <c r="J17" i="5"/>
  <c r="J35" i="5" s="1"/>
  <c r="K17" i="5"/>
  <c r="K18" i="5" s="1"/>
  <c r="K27" i="5" s="1"/>
  <c r="L17" i="5"/>
  <c r="B17" i="5"/>
  <c r="C13" i="5"/>
  <c r="D13" i="5"/>
  <c r="E13" i="5"/>
  <c r="F13" i="5"/>
  <c r="F18" i="5" s="1"/>
  <c r="F34" i="5" s="1"/>
  <c r="G13" i="5"/>
  <c r="G31" i="5" s="1"/>
  <c r="H13" i="5"/>
  <c r="I13" i="5"/>
  <c r="J13" i="5"/>
  <c r="J18" i="5" s="1"/>
  <c r="J34" i="5" s="1"/>
  <c r="K13" i="5"/>
  <c r="K31" i="5" s="1"/>
  <c r="L13" i="5"/>
  <c r="B13" i="5"/>
  <c r="K32" i="4"/>
  <c r="Q17" i="4"/>
  <c r="R17" i="4"/>
  <c r="S17" i="4"/>
  <c r="T17" i="4"/>
  <c r="U17" i="4"/>
  <c r="V17" i="4"/>
  <c r="W17" i="4"/>
  <c r="X17" i="4"/>
  <c r="Y17" i="4"/>
  <c r="Z17" i="4"/>
  <c r="AA17" i="4"/>
  <c r="P17" i="4"/>
  <c r="Q13" i="4"/>
  <c r="R13" i="4"/>
  <c r="S13" i="4"/>
  <c r="T13" i="4"/>
  <c r="U13" i="4"/>
  <c r="V13" i="4"/>
  <c r="W13" i="4"/>
  <c r="X13" i="4"/>
  <c r="Y13" i="4"/>
  <c r="Z13" i="4"/>
  <c r="AA13" i="4"/>
  <c r="P13" i="4"/>
  <c r="C17" i="4"/>
  <c r="D17" i="4"/>
  <c r="E17" i="4"/>
  <c r="F17" i="4"/>
  <c r="G17" i="4"/>
  <c r="H17" i="4"/>
  <c r="I17" i="4"/>
  <c r="J17" i="4"/>
  <c r="K17" i="4"/>
  <c r="L17" i="4"/>
  <c r="B17" i="4"/>
  <c r="C13" i="4"/>
  <c r="D13" i="4"/>
  <c r="E13" i="4"/>
  <c r="F13" i="4"/>
  <c r="G13" i="4"/>
  <c r="H13" i="4"/>
  <c r="I13" i="4"/>
  <c r="J13" i="4"/>
  <c r="K13" i="4"/>
  <c r="K18" i="4" s="1"/>
  <c r="K33" i="4" s="1"/>
  <c r="L13" i="4"/>
  <c r="B13" i="4"/>
  <c r="K35" i="4" l="1"/>
  <c r="K36" i="4"/>
  <c r="K24" i="4"/>
  <c r="K28" i="4"/>
  <c r="AG18" i="7"/>
  <c r="Y18" i="7"/>
  <c r="Q18" i="7"/>
  <c r="E18" i="7"/>
  <c r="AF18" i="7"/>
  <c r="AB18" i="7"/>
  <c r="X18" i="7"/>
  <c r="T18" i="7"/>
  <c r="P18" i="7"/>
  <c r="L18" i="7"/>
  <c r="H18" i="7"/>
  <c r="D18" i="7"/>
  <c r="AC18" i="7"/>
  <c r="U18" i="7"/>
  <c r="M18" i="7"/>
  <c r="I18" i="7"/>
  <c r="B18" i="7"/>
  <c r="AE18" i="7"/>
  <c r="AA18" i="7"/>
  <c r="W18" i="7"/>
  <c r="S18" i="7"/>
  <c r="O18" i="7"/>
  <c r="K18" i="7"/>
  <c r="G18" i="7"/>
  <c r="C18" i="7"/>
  <c r="D35" i="6"/>
  <c r="C36" i="6"/>
  <c r="C34" i="6"/>
  <c r="C33" i="6"/>
  <c r="C32" i="6"/>
  <c r="C30" i="6"/>
  <c r="C29" i="6"/>
  <c r="C28" i="6"/>
  <c r="C27" i="6"/>
  <c r="C26" i="6"/>
  <c r="C25" i="6"/>
  <c r="C24" i="6"/>
  <c r="C23" i="6"/>
  <c r="B33" i="6"/>
  <c r="B28" i="6"/>
  <c r="B26" i="6"/>
  <c r="B24" i="6"/>
  <c r="B36" i="6"/>
  <c r="B34" i="6"/>
  <c r="B32" i="6"/>
  <c r="B30" i="6"/>
  <c r="B29" i="6"/>
  <c r="B27" i="6"/>
  <c r="B25" i="6"/>
  <c r="B23" i="6"/>
  <c r="B35" i="6"/>
  <c r="E18" i="6"/>
  <c r="C35" i="6"/>
  <c r="D18" i="6"/>
  <c r="I35" i="5"/>
  <c r="C31" i="5"/>
  <c r="I31" i="5"/>
  <c r="C18" i="5"/>
  <c r="F24" i="5"/>
  <c r="J24" i="5"/>
  <c r="G25" i="5"/>
  <c r="K25" i="5"/>
  <c r="F28" i="5"/>
  <c r="J28" i="5"/>
  <c r="G29" i="5"/>
  <c r="K29" i="5"/>
  <c r="F32" i="5"/>
  <c r="J32" i="5"/>
  <c r="G33" i="5"/>
  <c r="K33" i="5"/>
  <c r="F36" i="5"/>
  <c r="J36" i="5"/>
  <c r="F23" i="5"/>
  <c r="J23" i="5"/>
  <c r="G24" i="5"/>
  <c r="K24" i="5"/>
  <c r="F27" i="5"/>
  <c r="J27" i="5"/>
  <c r="G28" i="5"/>
  <c r="K28" i="5"/>
  <c r="F31" i="5"/>
  <c r="J31" i="5"/>
  <c r="G32" i="5"/>
  <c r="K32" i="5"/>
  <c r="G36" i="5"/>
  <c r="K36" i="5"/>
  <c r="B18" i="5"/>
  <c r="I18" i="5"/>
  <c r="E18" i="5"/>
  <c r="E35" i="5" s="1"/>
  <c r="G23" i="5"/>
  <c r="K23" i="5"/>
  <c r="F26" i="5"/>
  <c r="J26" i="5"/>
  <c r="F30" i="5"/>
  <c r="J30" i="5"/>
  <c r="C35" i="5"/>
  <c r="G35" i="5"/>
  <c r="K35" i="5"/>
  <c r="L18" i="5"/>
  <c r="H18" i="5"/>
  <c r="D18" i="5"/>
  <c r="D35" i="5" s="1"/>
  <c r="V35" i="4"/>
  <c r="W35" i="4"/>
  <c r="H35" i="4"/>
  <c r="K27" i="4"/>
  <c r="K31" i="4"/>
  <c r="K23" i="4"/>
  <c r="K26" i="4"/>
  <c r="K30" i="4"/>
  <c r="K34" i="4"/>
  <c r="K25" i="4"/>
  <c r="K29" i="4"/>
  <c r="H18" i="4"/>
  <c r="H31" i="4" s="1"/>
  <c r="L18" i="4"/>
  <c r="L31" i="4" s="1"/>
  <c r="D18" i="4"/>
  <c r="D31" i="4" s="1"/>
  <c r="J18" i="4"/>
  <c r="F18" i="4"/>
  <c r="Z18" i="4"/>
  <c r="Z35" i="4" s="1"/>
  <c r="V18" i="4"/>
  <c r="R18" i="4"/>
  <c r="P18" i="4"/>
  <c r="X18" i="4"/>
  <c r="T18" i="4"/>
  <c r="G18" i="4"/>
  <c r="G31" i="4" s="1"/>
  <c r="C18" i="4"/>
  <c r="C35" i="4" s="1"/>
  <c r="AA18" i="4"/>
  <c r="AA35" i="4" s="1"/>
  <c r="W18" i="4"/>
  <c r="S18" i="4"/>
  <c r="B18" i="4"/>
  <c r="I18" i="4"/>
  <c r="I31" i="4" s="1"/>
  <c r="E18" i="4"/>
  <c r="Y18" i="4"/>
  <c r="Y31" i="4" s="1"/>
  <c r="U18" i="4"/>
  <c r="U35" i="4" s="1"/>
  <c r="Q18" i="4"/>
  <c r="Q35" i="4" s="1"/>
  <c r="C31" i="4" l="1"/>
  <c r="U31" i="4"/>
  <c r="L35" i="4"/>
  <c r="E36" i="6"/>
  <c r="E34" i="6"/>
  <c r="E33" i="6"/>
  <c r="E32" i="6"/>
  <c r="E30" i="6"/>
  <c r="E29" i="6"/>
  <c r="E28" i="6"/>
  <c r="E27" i="6"/>
  <c r="E26" i="6"/>
  <c r="E25" i="6"/>
  <c r="E24" i="6"/>
  <c r="E23" i="6"/>
  <c r="D25" i="6"/>
  <c r="D36" i="6"/>
  <c r="D34" i="6"/>
  <c r="D33" i="6"/>
  <c r="D32" i="6"/>
  <c r="D30" i="6"/>
  <c r="D29" i="6"/>
  <c r="D28" i="6"/>
  <c r="D27" i="6"/>
  <c r="D26" i="6"/>
  <c r="D24" i="6"/>
  <c r="D23" i="6"/>
  <c r="E35" i="6"/>
  <c r="E31" i="6"/>
  <c r="D31" i="6"/>
  <c r="L36" i="5"/>
  <c r="L32" i="5"/>
  <c r="L28" i="5"/>
  <c r="L24" i="5"/>
  <c r="L31" i="5"/>
  <c r="L23" i="5"/>
  <c r="L33" i="5"/>
  <c r="L29" i="5"/>
  <c r="L25" i="5"/>
  <c r="L34" i="5"/>
  <c r="L30" i="5"/>
  <c r="L26" i="5"/>
  <c r="L27" i="5"/>
  <c r="B34" i="5"/>
  <c r="B30" i="5"/>
  <c r="B26" i="5"/>
  <c r="B25" i="5"/>
  <c r="B27" i="5"/>
  <c r="B23" i="5"/>
  <c r="B33" i="5"/>
  <c r="B36" i="5"/>
  <c r="B32" i="5"/>
  <c r="B28" i="5"/>
  <c r="B24" i="5"/>
  <c r="B29" i="5"/>
  <c r="L35" i="5"/>
  <c r="C27" i="5"/>
  <c r="C23" i="5"/>
  <c r="C26" i="5"/>
  <c r="C36" i="5"/>
  <c r="C32" i="5"/>
  <c r="C28" i="5"/>
  <c r="C24" i="5"/>
  <c r="C34" i="5"/>
  <c r="C33" i="5"/>
  <c r="C29" i="5"/>
  <c r="C25" i="5"/>
  <c r="C30" i="5"/>
  <c r="E31" i="5"/>
  <c r="D36" i="5"/>
  <c r="D32" i="5"/>
  <c r="D28" i="5"/>
  <c r="D24" i="5"/>
  <c r="D33" i="5"/>
  <c r="D29" i="5"/>
  <c r="D25" i="5"/>
  <c r="D31" i="5"/>
  <c r="D27" i="5"/>
  <c r="D23" i="5"/>
  <c r="D34" i="5"/>
  <c r="D30" i="5"/>
  <c r="D26" i="5"/>
  <c r="E33" i="5"/>
  <c r="E29" i="5"/>
  <c r="E25" i="5"/>
  <c r="E28" i="5"/>
  <c r="E34" i="5"/>
  <c r="E30" i="5"/>
  <c r="E26" i="5"/>
  <c r="E36" i="5"/>
  <c r="E32" i="5"/>
  <c r="E24" i="5"/>
  <c r="E27" i="5"/>
  <c r="E23" i="5"/>
  <c r="H36" i="5"/>
  <c r="H32" i="5"/>
  <c r="H28" i="5"/>
  <c r="H24" i="5"/>
  <c r="H27" i="5"/>
  <c r="H33" i="5"/>
  <c r="H29" i="5"/>
  <c r="H25" i="5"/>
  <c r="H34" i="5"/>
  <c r="H30" i="5"/>
  <c r="H26" i="5"/>
  <c r="H31" i="5"/>
  <c r="H23" i="5"/>
  <c r="I33" i="5"/>
  <c r="I29" i="5"/>
  <c r="I25" i="5"/>
  <c r="I32" i="5"/>
  <c r="I34" i="5"/>
  <c r="I30" i="5"/>
  <c r="I26" i="5"/>
  <c r="I28" i="5"/>
  <c r="I27" i="5"/>
  <c r="I23" i="5"/>
  <c r="I36" i="5"/>
  <c r="I24" i="5"/>
  <c r="H35" i="5"/>
  <c r="B31" i="5"/>
  <c r="B35" i="5"/>
  <c r="S36" i="4"/>
  <c r="S34" i="4"/>
  <c r="S33" i="4"/>
  <c r="S32" i="4"/>
  <c r="S30" i="4"/>
  <c r="S29" i="4"/>
  <c r="S28" i="4"/>
  <c r="S27" i="4"/>
  <c r="S26" i="4"/>
  <c r="S25" i="4"/>
  <c r="S24" i="4"/>
  <c r="S23" i="4"/>
  <c r="J36" i="4"/>
  <c r="J32" i="4"/>
  <c r="J28" i="4"/>
  <c r="J24" i="4"/>
  <c r="J33" i="4"/>
  <c r="J29" i="4"/>
  <c r="J25" i="4"/>
  <c r="J34" i="4"/>
  <c r="J30" i="4"/>
  <c r="J26" i="4"/>
  <c r="J23" i="4"/>
  <c r="J27" i="4"/>
  <c r="J31" i="4"/>
  <c r="J35" i="4"/>
  <c r="E27" i="4"/>
  <c r="E36" i="4"/>
  <c r="E32" i="4"/>
  <c r="E28" i="4"/>
  <c r="E24" i="4"/>
  <c r="E33" i="4"/>
  <c r="E29" i="4"/>
  <c r="E25" i="4"/>
  <c r="E26" i="4"/>
  <c r="E23" i="4"/>
  <c r="E30" i="4"/>
  <c r="E34" i="4"/>
  <c r="W36" i="4"/>
  <c r="W34" i="4"/>
  <c r="W33" i="4"/>
  <c r="W32" i="4"/>
  <c r="W30" i="4"/>
  <c r="W29" i="4"/>
  <c r="W28" i="4"/>
  <c r="W27" i="4"/>
  <c r="W26" i="4"/>
  <c r="W25" i="4"/>
  <c r="W24" i="4"/>
  <c r="W23" i="4"/>
  <c r="T36" i="4"/>
  <c r="T35" i="4"/>
  <c r="T34" i="4"/>
  <c r="T33" i="4"/>
  <c r="T30" i="4"/>
  <c r="T26" i="4"/>
  <c r="T25" i="4"/>
  <c r="T31" i="4"/>
  <c r="T27" i="4"/>
  <c r="T23" i="4"/>
  <c r="T32" i="4"/>
  <c r="T28" i="4"/>
  <c r="T24" i="4"/>
  <c r="T29" i="4"/>
  <c r="V36" i="4"/>
  <c r="V34" i="4"/>
  <c r="V33" i="4"/>
  <c r="V32" i="4"/>
  <c r="V30" i="4"/>
  <c r="V29" i="4"/>
  <c r="V28" i="4"/>
  <c r="V27" i="4"/>
  <c r="V26" i="4"/>
  <c r="V25" i="4"/>
  <c r="V24" i="4"/>
  <c r="V23" i="4"/>
  <c r="D34" i="4"/>
  <c r="D30" i="4"/>
  <c r="D26" i="4"/>
  <c r="D23" i="4"/>
  <c r="D27" i="4"/>
  <c r="D36" i="4"/>
  <c r="D32" i="4"/>
  <c r="D28" i="4"/>
  <c r="D24" i="4"/>
  <c r="D29" i="4"/>
  <c r="D33" i="4"/>
  <c r="D25" i="4"/>
  <c r="S31" i="4"/>
  <c r="Y36" i="4"/>
  <c r="Y34" i="4"/>
  <c r="Y33" i="4"/>
  <c r="Y32" i="4"/>
  <c r="Y30" i="4"/>
  <c r="Y29" i="4"/>
  <c r="Y28" i="4"/>
  <c r="Y27" i="4"/>
  <c r="Y26" i="4"/>
  <c r="Y25" i="4"/>
  <c r="Y24" i="4"/>
  <c r="Y23" i="4"/>
  <c r="R36" i="4"/>
  <c r="R34" i="4"/>
  <c r="R33" i="4"/>
  <c r="R32" i="4"/>
  <c r="R30" i="4"/>
  <c r="R29" i="4"/>
  <c r="R28" i="4"/>
  <c r="R27" i="4"/>
  <c r="R26" i="4"/>
  <c r="R25" i="4"/>
  <c r="R24" i="4"/>
  <c r="R23" i="4"/>
  <c r="Q36" i="4"/>
  <c r="Q34" i="4"/>
  <c r="Q33" i="4"/>
  <c r="Q32" i="4"/>
  <c r="Q30" i="4"/>
  <c r="Q29" i="4"/>
  <c r="Q28" i="4"/>
  <c r="Q27" i="4"/>
  <c r="Q26" i="4"/>
  <c r="Q25" i="4"/>
  <c r="Q24" i="4"/>
  <c r="Q23" i="4"/>
  <c r="I27" i="4"/>
  <c r="I36" i="4"/>
  <c r="I32" i="4"/>
  <c r="I28" i="4"/>
  <c r="I24" i="4"/>
  <c r="I33" i="4"/>
  <c r="I29" i="4"/>
  <c r="I25" i="4"/>
  <c r="I30" i="4"/>
  <c r="I26" i="4"/>
  <c r="I34" i="4"/>
  <c r="I23" i="4"/>
  <c r="AA36" i="4"/>
  <c r="AA34" i="4"/>
  <c r="AA33" i="4"/>
  <c r="AA32" i="4"/>
  <c r="AA30" i="4"/>
  <c r="AA29" i="4"/>
  <c r="AA28" i="4"/>
  <c r="AA27" i="4"/>
  <c r="AA26" i="4"/>
  <c r="AA25" i="4"/>
  <c r="AA24" i="4"/>
  <c r="AA23" i="4"/>
  <c r="X35" i="4"/>
  <c r="X34" i="4"/>
  <c r="X33" i="4"/>
  <c r="X36" i="4"/>
  <c r="X31" i="4"/>
  <c r="X27" i="4"/>
  <c r="X23" i="4"/>
  <c r="X32" i="4"/>
  <c r="X28" i="4"/>
  <c r="X24" i="4"/>
  <c r="X30" i="4"/>
  <c r="X29" i="4"/>
  <c r="X25" i="4"/>
  <c r="X26" i="4"/>
  <c r="Z36" i="4"/>
  <c r="Z34" i="4"/>
  <c r="Z33" i="4"/>
  <c r="Z32" i="4"/>
  <c r="Z30" i="4"/>
  <c r="Z29" i="4"/>
  <c r="Z28" i="4"/>
  <c r="Z27" i="4"/>
  <c r="Z26" i="4"/>
  <c r="Z25" i="4"/>
  <c r="Z24" i="4"/>
  <c r="Z23" i="4"/>
  <c r="L23" i="4"/>
  <c r="L34" i="4"/>
  <c r="L30" i="4"/>
  <c r="L26" i="4"/>
  <c r="L27" i="4"/>
  <c r="L36" i="4"/>
  <c r="L32" i="4"/>
  <c r="L28" i="4"/>
  <c r="L24" i="4"/>
  <c r="L25" i="4"/>
  <c r="L33" i="4"/>
  <c r="L29" i="4"/>
  <c r="S35" i="4"/>
  <c r="Y35" i="4"/>
  <c r="Z31" i="4"/>
  <c r="E35" i="4"/>
  <c r="V31" i="4"/>
  <c r="AA31" i="4"/>
  <c r="G33" i="4"/>
  <c r="G29" i="4"/>
  <c r="G25" i="4"/>
  <c r="G34" i="4"/>
  <c r="G30" i="4"/>
  <c r="G26" i="4"/>
  <c r="G23" i="4"/>
  <c r="G27" i="4"/>
  <c r="G36" i="4"/>
  <c r="G24" i="4"/>
  <c r="G28" i="4"/>
  <c r="G32" i="4"/>
  <c r="U36" i="4"/>
  <c r="U34" i="4"/>
  <c r="U33" i="4"/>
  <c r="U32" i="4"/>
  <c r="U30" i="4"/>
  <c r="U29" i="4"/>
  <c r="U28" i="4"/>
  <c r="U27" i="4"/>
  <c r="U26" i="4"/>
  <c r="U25" i="4"/>
  <c r="U24" i="4"/>
  <c r="U23" i="4"/>
  <c r="B36" i="4"/>
  <c r="B32" i="4"/>
  <c r="B28" i="4"/>
  <c r="B24" i="4"/>
  <c r="B23" i="4"/>
  <c r="B33" i="4"/>
  <c r="B29" i="4"/>
  <c r="B25" i="4"/>
  <c r="B34" i="4"/>
  <c r="B30" i="4"/>
  <c r="B26" i="4"/>
  <c r="B35" i="4"/>
  <c r="B31" i="4"/>
  <c r="B27" i="4"/>
  <c r="C33" i="4"/>
  <c r="C29" i="4"/>
  <c r="C25" i="4"/>
  <c r="C34" i="4"/>
  <c r="C30" i="4"/>
  <c r="C26" i="4"/>
  <c r="C23" i="4"/>
  <c r="C27" i="4"/>
  <c r="C32" i="4"/>
  <c r="C36" i="4"/>
  <c r="C24" i="4"/>
  <c r="C28" i="4"/>
  <c r="P36" i="4"/>
  <c r="P34" i="4"/>
  <c r="P35" i="4"/>
  <c r="P33" i="4"/>
  <c r="P29" i="4"/>
  <c r="P25" i="4"/>
  <c r="P32" i="4"/>
  <c r="P30" i="4"/>
  <c r="P26" i="4"/>
  <c r="P28" i="4"/>
  <c r="P24" i="4"/>
  <c r="P31" i="4"/>
  <c r="P27" i="4"/>
  <c r="P23" i="4"/>
  <c r="F36" i="4"/>
  <c r="F32" i="4"/>
  <c r="F28" i="4"/>
  <c r="F24" i="4"/>
  <c r="F33" i="4"/>
  <c r="F29" i="4"/>
  <c r="F25" i="4"/>
  <c r="F34" i="4"/>
  <c r="F30" i="4"/>
  <c r="F26" i="4"/>
  <c r="F23" i="4"/>
  <c r="F35" i="4"/>
  <c r="F27" i="4"/>
  <c r="F31" i="4"/>
  <c r="H34" i="4"/>
  <c r="H30" i="4"/>
  <c r="H26" i="4"/>
  <c r="H23" i="4"/>
  <c r="H27" i="4"/>
  <c r="H36" i="4"/>
  <c r="H32" i="4"/>
  <c r="H28" i="4"/>
  <c r="H24" i="4"/>
  <c r="H33" i="4"/>
  <c r="H29" i="4"/>
  <c r="H25" i="4"/>
  <c r="R31" i="4"/>
  <c r="W31" i="4"/>
  <c r="Q31" i="4"/>
  <c r="G35" i="4"/>
  <c r="E31" i="4"/>
  <c r="R35" i="4"/>
  <c r="D35" i="4"/>
  <c r="I35" i="4"/>
</calcChain>
</file>

<file path=xl/sharedStrings.xml><?xml version="1.0" encoding="utf-8"?>
<sst xmlns="http://schemas.openxmlformats.org/spreadsheetml/2006/main" count="1516" uniqueCount="508">
  <si>
    <t>SIGLA</t>
  </si>
  <si>
    <t>Razon Social</t>
  </si>
  <si>
    <t>DESIGNADOR</t>
  </si>
  <si>
    <t>COSTOS TOTALES</t>
  </si>
  <si>
    <t>0BE</t>
  </si>
  <si>
    <t>AERO AGROPECUARIA DEL NORTE S.A.S. AEROPENORT S.A.S.</t>
  </si>
  <si>
    <t>AG</t>
  </si>
  <si>
    <t>PA36</t>
  </si>
  <si>
    <t>SR22</t>
  </si>
  <si>
    <t>PA25</t>
  </si>
  <si>
    <t>C188</t>
  </si>
  <si>
    <t>0BH</t>
  </si>
  <si>
    <t>C206</t>
  </si>
  <si>
    <t>0BM</t>
  </si>
  <si>
    <t>AERO SANIDAD AGRICOLA S.A.S - ASA S.A.S.</t>
  </si>
  <si>
    <t>0BR</t>
  </si>
  <si>
    <t>COMPAÑIA AEROFUMIGACIONES CALIMA S.A.S. CALIMA S.A.S.</t>
  </si>
  <si>
    <t>PA18</t>
  </si>
  <si>
    <t>SS2T</t>
  </si>
  <si>
    <t>0BT</t>
  </si>
  <si>
    <t>COMPAÑÍA AERO AGRÍCOLA INTEGRAL S.A.S. CAAISA</t>
  </si>
  <si>
    <t>0CC</t>
  </si>
  <si>
    <t>0CK</t>
  </si>
  <si>
    <t>FUMIGACION AEREA DEL ORIENTE S.A.S FARO</t>
  </si>
  <si>
    <t>0CR</t>
  </si>
  <si>
    <t>SERVICIOS DE FUMIGACION AEREA GARAY S.A.S. FUMIGARAY  S.A.S.</t>
  </si>
  <si>
    <t>AT3P</t>
  </si>
  <si>
    <t>0CT</t>
  </si>
  <si>
    <t>FUMIGACIONES AEREAS DEL NORTE S.A.S.</t>
  </si>
  <si>
    <t>PA31</t>
  </si>
  <si>
    <t>0DL</t>
  </si>
  <si>
    <t>0DR</t>
  </si>
  <si>
    <t>SERVICIO AÉREO DEL ORIENTE S.A.S. "SAO S.A.S."</t>
  </si>
  <si>
    <t>0DS</t>
  </si>
  <si>
    <t>0DT</t>
  </si>
  <si>
    <t>SERVICIOS AEROAGRICOLAS DEL CASANARE S.A.S. - SAAC S.A.S.</t>
  </si>
  <si>
    <t>0DU</t>
  </si>
  <si>
    <t>ASPERSIONES TECNICAS DEL CAMPO LIMITADA AEROTEC LTDA.</t>
  </si>
  <si>
    <t>0DX</t>
  </si>
  <si>
    <t>TRABAJOS AEREOS ESPECIALES AVIACION AGRICOLA S.A.S. TAES S.A.S.</t>
  </si>
  <si>
    <t>0DY</t>
  </si>
  <si>
    <t>COMPAÑIA COLOMBIANA DE AEROSERVICIOS C.C.A. LTDA.</t>
  </si>
  <si>
    <t>0DZ</t>
  </si>
  <si>
    <t>FUNDACION CARDIOVASCULAR DE COLOMBIA</t>
  </si>
  <si>
    <t>AB</t>
  </si>
  <si>
    <t>LJ31</t>
  </si>
  <si>
    <t>0EA</t>
  </si>
  <si>
    <t>COLCHARTER IPS S.A.S.</t>
  </si>
  <si>
    <t>AC90</t>
  </si>
  <si>
    <t>0EC</t>
  </si>
  <si>
    <t>PA34</t>
  </si>
  <si>
    <t>0ED</t>
  </si>
  <si>
    <t>B06</t>
  </si>
  <si>
    <t>0EM</t>
  </si>
  <si>
    <t>AF</t>
  </si>
  <si>
    <t>C180</t>
  </si>
  <si>
    <t>TE</t>
  </si>
  <si>
    <t>1BB</t>
  </si>
  <si>
    <t>AEROLINEAS DEL LLANO S.A.S. - ALLAS S.A.S.</t>
  </si>
  <si>
    <t>TA</t>
  </si>
  <si>
    <t>PA32</t>
  </si>
  <si>
    <t>DC3</t>
  </si>
  <si>
    <t>P28A</t>
  </si>
  <si>
    <t>1BE</t>
  </si>
  <si>
    <t>AEROTAXI DEL UPIA S.A.S.  AERUPIA S.A.S.</t>
  </si>
  <si>
    <t>C182</t>
  </si>
  <si>
    <t>1BO</t>
  </si>
  <si>
    <t>1BR</t>
  </si>
  <si>
    <t>AEROLINEAS LLANERAS ARALL LTDA.</t>
  </si>
  <si>
    <t>C172</t>
  </si>
  <si>
    <t>1BT</t>
  </si>
  <si>
    <t>AEROVIAS REGIONALES DEL ORIENTE S.A.S. ARO S.A.S.</t>
  </si>
  <si>
    <t>1CG</t>
  </si>
  <si>
    <t>AVIONES DEL CESAR S.A.S.</t>
  </si>
  <si>
    <t>1CP</t>
  </si>
  <si>
    <t>H500</t>
  </si>
  <si>
    <t>1CV</t>
  </si>
  <si>
    <t>1CW</t>
  </si>
  <si>
    <t>MI8</t>
  </si>
  <si>
    <t>1DF</t>
  </si>
  <si>
    <t>LINEAS AEREAS DEL NORTE DE SANTANDER S.A.S. LANS S.A.S.</t>
  </si>
  <si>
    <t>C402</t>
  </si>
  <si>
    <t>C208</t>
  </si>
  <si>
    <t>1DS</t>
  </si>
  <si>
    <t>BE20</t>
  </si>
  <si>
    <t>BE30</t>
  </si>
  <si>
    <t>BE9T</t>
  </si>
  <si>
    <t>1ED</t>
  </si>
  <si>
    <t>SERVICIOS AEREOS PANAMERICANOS SARPA S.A.S.</t>
  </si>
  <si>
    <t>JS32</t>
  </si>
  <si>
    <t>E145</t>
  </si>
  <si>
    <t>L410</t>
  </si>
  <si>
    <t>1EE</t>
  </si>
  <si>
    <t>A119</t>
  </si>
  <si>
    <t>1EG</t>
  </si>
  <si>
    <t>C210</t>
  </si>
  <si>
    <t>1EH</t>
  </si>
  <si>
    <t>SERVICIO AEREO DE CAPURGANA S.A. - SEARCA S.A.</t>
  </si>
  <si>
    <t>CR</t>
  </si>
  <si>
    <t>B190</t>
  </si>
  <si>
    <t>BE40</t>
  </si>
  <si>
    <t>G280</t>
  </si>
  <si>
    <t>1EN</t>
  </si>
  <si>
    <t>EC35</t>
  </si>
  <si>
    <t>1EQ</t>
  </si>
  <si>
    <t>TAERCO LTDA. TAXI AEREO COLOMBIANO</t>
  </si>
  <si>
    <t>1FC</t>
  </si>
  <si>
    <t>TRANSPORTE AEREO DE COLOMBIA S.A. TAC S.A.</t>
  </si>
  <si>
    <t>SC</t>
  </si>
  <si>
    <t>1FR</t>
  </si>
  <si>
    <t>1FZ</t>
  </si>
  <si>
    <t>HELI JET SAS</t>
  </si>
  <si>
    <t>C303</t>
  </si>
  <si>
    <t>1GB</t>
  </si>
  <si>
    <t>HELIGOLFO S.A.S.</t>
  </si>
  <si>
    <t>1GJ</t>
  </si>
  <si>
    <t>AERO SERVICIOS ESPECIALIZADOS ASES S.A.S</t>
  </si>
  <si>
    <t>1GM</t>
  </si>
  <si>
    <t>DELTA HELICOPTEROS S.A.S.</t>
  </si>
  <si>
    <t>1GP</t>
  </si>
  <si>
    <t>AERO TAXI GUAYMARAL ATG  S.A.S.</t>
  </si>
  <si>
    <t>1GQ</t>
  </si>
  <si>
    <t>AMBULANCIAS AEREAS DE COLOMBIA S.A.S.</t>
  </si>
  <si>
    <t>1GR</t>
  </si>
  <si>
    <t>PACIFICA DE AVIACION S.A.S.</t>
  </si>
  <si>
    <t>1GS</t>
  </si>
  <si>
    <t>SOLAIR S. A. S.</t>
  </si>
  <si>
    <t>1GZ</t>
  </si>
  <si>
    <t>1HB</t>
  </si>
  <si>
    <t>HANGAR 29 S.A.S.</t>
  </si>
  <si>
    <t>3GH</t>
  </si>
  <si>
    <t>C421</t>
  </si>
  <si>
    <t>A319</t>
  </si>
  <si>
    <t>A320</t>
  </si>
  <si>
    <t>AT76</t>
  </si>
  <si>
    <t>6AF</t>
  </si>
  <si>
    <t>CA</t>
  </si>
  <si>
    <t>B763</t>
  </si>
  <si>
    <t>ACA</t>
  </si>
  <si>
    <t>AIR CANADA SUCURSAL COLOMBIA</t>
  </si>
  <si>
    <t>PA</t>
  </si>
  <si>
    <t>A333</t>
  </si>
  <si>
    <t>ACL</t>
  </si>
  <si>
    <t>B734</t>
  </si>
  <si>
    <t>AN26</t>
  </si>
  <si>
    <t>AMX</t>
  </si>
  <si>
    <t>B738</t>
  </si>
  <si>
    <t>B788</t>
  </si>
  <si>
    <t>ARE</t>
  </si>
  <si>
    <t>AEROVIAS DE INTEGRACION REGIONAL S.A. AIRES S.A.</t>
  </si>
  <si>
    <t>TR</t>
  </si>
  <si>
    <t>ARG</t>
  </si>
  <si>
    <t>AEROLINEAS ARGENTINAS</t>
  </si>
  <si>
    <t>B737</t>
  </si>
  <si>
    <t>AVA</t>
  </si>
  <si>
    <t>AEROVIAS DEL CONTINENTE AMERICANO S.A. AVIANCA</t>
  </si>
  <si>
    <t>A332</t>
  </si>
  <si>
    <t>CLX</t>
  </si>
  <si>
    <t>CARGOLUX AIRLINES INTERNATIONAL S.A. SUCURSAL COLOMBIA.</t>
  </si>
  <si>
    <t>CMP</t>
  </si>
  <si>
    <t>DAE</t>
  </si>
  <si>
    <t>DHL AERO EXPRESO S.A. SUCURSAL COLOMBIA</t>
  </si>
  <si>
    <t>B752</t>
  </si>
  <si>
    <t>DAL</t>
  </si>
  <si>
    <t>DELTA AIR LINES INC. SUCURSAL DE COLOMBIA</t>
  </si>
  <si>
    <t>EFY</t>
  </si>
  <si>
    <t>AT45</t>
  </si>
  <si>
    <t>FDX</t>
  </si>
  <si>
    <t>FEDERAL EXPRESS CORPORATION</t>
  </si>
  <si>
    <t>HEL</t>
  </si>
  <si>
    <t>B212</t>
  </si>
  <si>
    <t>B412</t>
  </si>
  <si>
    <t>HTS</t>
  </si>
  <si>
    <t>HELISTAR S.A.S.</t>
  </si>
  <si>
    <t>A139</t>
  </si>
  <si>
    <t>H25B</t>
  </si>
  <si>
    <t>EC45</t>
  </si>
  <si>
    <t>FA20</t>
  </si>
  <si>
    <t>IBE</t>
  </si>
  <si>
    <t>IBERIA LINEAS AEREAS DE ESPANA SOCIEDAD ANONIMA OPERADORA SUCURSAL COLOMBIANA - IBERIA OPERADORA</t>
  </si>
  <si>
    <t>KRE</t>
  </si>
  <si>
    <t>AEROSUCRE S.A.</t>
  </si>
  <si>
    <t>B722</t>
  </si>
  <si>
    <t>B732</t>
  </si>
  <si>
    <t>B733</t>
  </si>
  <si>
    <t>LAE</t>
  </si>
  <si>
    <t>LINEA AEREA CARGUERA DE COLOMBIA S.A.</t>
  </si>
  <si>
    <t>LPE</t>
  </si>
  <si>
    <t>LTG</t>
  </si>
  <si>
    <t>MAA</t>
  </si>
  <si>
    <t>NKS</t>
  </si>
  <si>
    <t>SPIRIT AIRLINES INC</t>
  </si>
  <si>
    <t>NSE</t>
  </si>
  <si>
    <t>SERVICIO AEREO A TERRITORIOS NACIONALES  S.A. - SATENA</t>
  </si>
  <si>
    <t>OAA</t>
  </si>
  <si>
    <t>OEF</t>
  </si>
  <si>
    <t>MG MEDICAL GROUP S.A.S.</t>
  </si>
  <si>
    <t>RPB</t>
  </si>
  <si>
    <t>AEROREPUBLICA S.A.</t>
  </si>
  <si>
    <t>TAI</t>
  </si>
  <si>
    <t>TACA INTERNATIONAL AIRLINES S A SUCURSAL COLOMBIA</t>
  </si>
  <si>
    <t>TAM</t>
  </si>
  <si>
    <t>TAM LINHAS AEREAS S A SUCURSAL COLOMBIA</t>
  </si>
  <si>
    <t>TPA</t>
  </si>
  <si>
    <t>TAMPA CARGO S.A.S</t>
  </si>
  <si>
    <t>UPS</t>
  </si>
  <si>
    <t>UNITED PARCEL SERVICE CO. SUCURSAL COLOMBIA</t>
  </si>
  <si>
    <t>PC</t>
  </si>
  <si>
    <t>VVC</t>
  </si>
  <si>
    <t>FAST COLOMBIA S.A.S.</t>
  </si>
  <si>
    <t>B7M8</t>
  </si>
  <si>
    <t>B748</t>
  </si>
  <si>
    <t>A359</t>
  </si>
  <si>
    <t>A20N</t>
  </si>
  <si>
    <t>TRIPULACIÓN</t>
  </si>
  <si>
    <t>SEGUROS</t>
  </si>
  <si>
    <t>SERIVICIOS AERONAUTICOS</t>
  </si>
  <si>
    <t>MANTENIMIENTO</t>
  </si>
  <si>
    <t>SERVICIO A PASAJEROS</t>
  </si>
  <si>
    <t>COMBUSTIBLE</t>
  </si>
  <si>
    <t>DEPRECIACIÓN</t>
  </si>
  <si>
    <t>ARRIENDOS</t>
  </si>
  <si>
    <t>ADMINISTRACIÓN</t>
  </si>
  <si>
    <t>VENTAS</t>
  </si>
  <si>
    <t>FINANCIEROS</t>
  </si>
  <si>
    <t>Suma de Numero Horas</t>
  </si>
  <si>
    <t>Suma de Numero Aeronaves</t>
  </si>
  <si>
    <t>TOTAL COSTOS DIRECTOS</t>
  </si>
  <si>
    <t>TOTAL COSTOS INDIRECTOS</t>
  </si>
  <si>
    <t>EMPRESAS DE TRANSPORTE PASAJEROS REGULAR NACIONAL</t>
  </si>
  <si>
    <t>COSTOS DE OPERACIÓN POR TIPO DE AERONAVE - I SEMESTRE DE 2022</t>
  </si>
  <si>
    <t>EMPRESAS DE TRANSPORTE PASAJEROS REGULAR INTERNACIONAL</t>
  </si>
  <si>
    <t>EMPRESAS</t>
  </si>
  <si>
    <t>DESIGNADORES</t>
  </si>
  <si>
    <t>PARTICIPACION</t>
  </si>
  <si>
    <t>Total Tripulación</t>
  </si>
  <si>
    <t>Total Seguros</t>
  </si>
  <si>
    <t>Total Servicios Aeronaúticos</t>
  </si>
  <si>
    <t>Total Mantenimiento</t>
  </si>
  <si>
    <t>Total Servicio a Pasajeros</t>
  </si>
  <si>
    <t>Total Combustible</t>
  </si>
  <si>
    <t>Total Depreciación</t>
  </si>
  <si>
    <t>Total Arriendo</t>
  </si>
  <si>
    <t>Total COSTOS DIRECTOS</t>
  </si>
  <si>
    <t>Total Administración</t>
  </si>
  <si>
    <t>Total Ventas</t>
  </si>
  <si>
    <t>Total Financieros</t>
  </si>
  <si>
    <t>Total COSTOS INDIRECTOS</t>
  </si>
  <si>
    <t>NKS - VOI</t>
  </si>
  <si>
    <t>GLG - LNE - LPE - LRC - TAI</t>
  </si>
  <si>
    <t>GLG - LPE - LRC - TAI - TAM - VIV</t>
  </si>
  <si>
    <t>CMP - AMX</t>
  </si>
  <si>
    <t>5AD - ARE - AVA</t>
  </si>
  <si>
    <t>5AD - ARE - AVA - ULS - VVC</t>
  </si>
  <si>
    <t>EFY - NSE</t>
  </si>
  <si>
    <t>5AD - EFY - NSE</t>
  </si>
  <si>
    <t>A33F</t>
  </si>
  <si>
    <t>EMPRESAS DE TRANSPORTE AEREO - CARGA NACIONAL E INTERNACIONAL</t>
  </si>
  <si>
    <t>KRE - LAU</t>
  </si>
  <si>
    <t>ACL - LAU</t>
  </si>
  <si>
    <t>CLX - GTI</t>
  </si>
  <si>
    <t>DAE - UPS</t>
  </si>
  <si>
    <t>ABX - FDX - LAE - LTG - MAA - TPA - UPS</t>
  </si>
  <si>
    <t>EMPRESAS DE TRANSPORTE AEREO COMERCIAL REGIONAL</t>
  </si>
  <si>
    <t>EMPRESAS DE TRANSPORTE AEREO AEROTAXIS</t>
  </si>
  <si>
    <t>ARRIENDO</t>
  </si>
  <si>
    <t>TOTAL COSOTOS INDIRECTOS</t>
  </si>
  <si>
    <t>NÚMERO HORAS</t>
  </si>
  <si>
    <t>NÚMERO AERONAVES</t>
  </si>
  <si>
    <t>1BO - 1CP - 1CV - 1EN - 1GM - 1HB</t>
  </si>
  <si>
    <t>1BR - 1BT - 1HE</t>
  </si>
  <si>
    <t>1BE - 1BR - 1BT - 1DF - 1FZ</t>
  </si>
  <si>
    <t>1BR - 1BT - 1DF - 1DO - 1EG - 1EQ - 1FZ - 1GZ - 1HE</t>
  </si>
  <si>
    <t>1DO - 1GB</t>
  </si>
  <si>
    <t>1EG - 1FZ</t>
  </si>
  <si>
    <t>1DF - 1FR - 1GB - 3GH - HTS</t>
  </si>
  <si>
    <t>1ED - 1GR</t>
  </si>
  <si>
    <t>1CW - HTS</t>
  </si>
  <si>
    <t>1BB - 1BT</t>
  </si>
  <si>
    <t>1BE - 1CG - 1DO - 1GS - 1GZ</t>
  </si>
  <si>
    <t>1BB - 1GZ</t>
  </si>
  <si>
    <t>1DF - 1DO - 1GP - 1GS - 1GZ</t>
  </si>
  <si>
    <t>PARTICIPACIÓN</t>
  </si>
  <si>
    <t>EMPRESAS DE TRABAJOS AEREOS  ESPECIALES</t>
  </si>
  <si>
    <t>0BE - 0BM - 0BP - 0BR - 0DL - 0DS</t>
  </si>
  <si>
    <t>0BH - 0CC - 0CK - 0DT - 0DU</t>
  </si>
  <si>
    <t>0BE - 0BP - 0DR - 0DX - 0DY</t>
  </si>
  <si>
    <t>0BR - 0BT</t>
  </si>
  <si>
    <t>0EA - 0EC</t>
  </si>
  <si>
    <t>0EC - 1GQ</t>
  </si>
  <si>
    <t>0EC - 0ED - 0EF</t>
  </si>
  <si>
    <t>PROMEDIO</t>
  </si>
  <si>
    <t>CONTENIDO</t>
  </si>
  <si>
    <t>PAG</t>
  </si>
  <si>
    <t>CONCEPTO</t>
  </si>
  <si>
    <t>RELACION EMPRESA - TIPO DE AERONAVE</t>
  </si>
  <si>
    <t>COBERTURA</t>
  </si>
  <si>
    <t xml:space="preserve">EMPRESAS DE TRANSPORTE AEREO PASAJEROS NACIONAL REGULAR </t>
  </si>
  <si>
    <t>EMPRESAS DE TRANSPORTE AEREO- AEROTAXIS</t>
  </si>
  <si>
    <t>TRABAJOS AEREOS ESPECIALES</t>
  </si>
  <si>
    <t>TRABAJOS AEREOS ESPECIALES - AVIACION AGRICOLA</t>
  </si>
  <si>
    <t>Actividad</t>
  </si>
  <si>
    <t>HELICOPTEROS NACIONALES DE COLOMBIA S.A.S. "HELICOL S.A.S."</t>
  </si>
  <si>
    <t>1FU</t>
  </si>
  <si>
    <t>A318</t>
  </si>
  <si>
    <t>AMERICAN AIR LINES</t>
  </si>
  <si>
    <t>AAL</t>
  </si>
  <si>
    <t>COMPANIA NACIONAL CUBANA DE AVIACION.</t>
  </si>
  <si>
    <t>CUB</t>
  </si>
  <si>
    <t>LAN PERU S.A. SUCURSAL COLOMBIA</t>
  </si>
  <si>
    <t>EMPRESA PUBLICA TAME LINEA AEREA DEL ECUADOR TAME EP SUCURSAL COLOMBIA. SIGLA TAME EP SUCURSAL COLOM</t>
  </si>
  <si>
    <t>TAE</t>
  </si>
  <si>
    <t>TRANS AMERICAN AIRLINES S.A. SUCURSAL COLOMBIA</t>
  </si>
  <si>
    <t>TPU</t>
  </si>
  <si>
    <t>JETBLUE AIRWAYS CORPORATION-SUCURSAL COLOMBIA</t>
  </si>
  <si>
    <t>JBU</t>
  </si>
  <si>
    <t>LATAM AIRLINES GROUP S.A.</t>
  </si>
  <si>
    <t>LAN</t>
  </si>
  <si>
    <t>OCEANAIR LINHAS AEREAS S A SUCURSAL COLOMBIA</t>
  </si>
  <si>
    <t>ONE</t>
  </si>
  <si>
    <t>A321</t>
  </si>
  <si>
    <t>A330</t>
  </si>
  <si>
    <t>A340</t>
  </si>
  <si>
    <t>DEUTSCHE LUFTHANSA AKTIENGESELLSCHAFT</t>
  </si>
  <si>
    <t>DLH</t>
  </si>
  <si>
    <t>AN12</t>
  </si>
  <si>
    <t>AER CARIBE</t>
  </si>
  <si>
    <t>1BG</t>
  </si>
  <si>
    <t>LATINOAMERICANA DE SERVICIOS AEREO S.A.S. LASER AEREO S.A.S.</t>
  </si>
  <si>
    <t>2EO</t>
  </si>
  <si>
    <t>AN32</t>
  </si>
  <si>
    <t>SOCIEDAD AEREA DEL CAQUETA LTDA.</t>
  </si>
  <si>
    <t>SDK</t>
  </si>
  <si>
    <t>EMPRESA AÉREA DE SERVICIOS Y FACILITACIÓN LOGÍSTICA INTEGRAL S.A. - EASYFLY S.A.</t>
  </si>
  <si>
    <t>COMPAÑIA DE VUELO DE HELICOPTEROS COMERCIALES S.A.S. HELIFLY S.A.S.</t>
  </si>
  <si>
    <t>AEROCHARTER ANDINA S.A</t>
  </si>
  <si>
    <t>1FQ</t>
  </si>
  <si>
    <t>B105</t>
  </si>
  <si>
    <t>SERVICIOS INTEGRALES HELICOPORTADOS S.A.S. - SICHER HELICOPTERS S.A.S.</t>
  </si>
  <si>
    <t>GLOBAL SERVICE AVIATION S.A.S.</t>
  </si>
  <si>
    <t>1GO</t>
  </si>
  <si>
    <t>HELISERVICE LTDA</t>
  </si>
  <si>
    <t>SASA SOCIEDAD AERONAUTICA DE SANTANDER S.A.</t>
  </si>
  <si>
    <t>B350</t>
  </si>
  <si>
    <t>INTERNACIONAL EJECUTIVA DE AVIACION S.A.S.</t>
  </si>
  <si>
    <t>1BC</t>
  </si>
  <si>
    <t>RIO SUR S. A.</t>
  </si>
  <si>
    <t>B407</t>
  </si>
  <si>
    <t>HELISUR S.A.S.</t>
  </si>
  <si>
    <t>1GY</t>
  </si>
  <si>
    <t>B60T</t>
  </si>
  <si>
    <t>AMERIJET INTERNATIONAL COLOMBIA</t>
  </si>
  <si>
    <t>AJT</t>
  </si>
  <si>
    <t>VENSECAR INTERNACIONAL C. A.  SUCURSAL COLOMBIA</t>
  </si>
  <si>
    <t>VEC</t>
  </si>
  <si>
    <t>AEROVIAS DE MEXICO S. A. AEROMEXICO SUCURSAL COLOMBIA</t>
  </si>
  <si>
    <t>COMPAÑIA PANAMEÑA DE AVIACION S.A. COPA AIRLINES</t>
  </si>
  <si>
    <t>B742</t>
  </si>
  <si>
    <t>UNITED AIRLINES INC.</t>
  </si>
  <si>
    <t>UAL</t>
  </si>
  <si>
    <t>ABSA AEROLINEAS BRASILERAS S.A</t>
  </si>
  <si>
    <t>MASAIR. AEROTRANSPORTES MAS DE CARGA SUCURSAL COL.</t>
  </si>
  <si>
    <t>BE35</t>
  </si>
  <si>
    <t>BE9L</t>
  </si>
  <si>
    <t>BN2P</t>
  </si>
  <si>
    <t>AERO APOYO LTDA. TRANSPORTE AEREO DE APOYO PETROLERO</t>
  </si>
  <si>
    <t>1AE</t>
  </si>
  <si>
    <t>AEROTAXI DEL ORIENTE COLOMBIANO AEROCOL S.A.S</t>
  </si>
  <si>
    <t>1AM</t>
  </si>
  <si>
    <t>AEROLINEAS PETROLERAS S.A.S. - ALPES S.A.S.</t>
  </si>
  <si>
    <t>1BP</t>
  </si>
  <si>
    <t>AMERICA'S AIR SAS</t>
  </si>
  <si>
    <t>1GU</t>
  </si>
  <si>
    <t>COMPAÑIA AEROAGRICOLA DE LOS LLANOS S.A.S. AGILL S.A.S. (ANTES COMPAÑIA AEROAGRICOLA GIRARDOT LTDA. AGIL LTDA.)</t>
  </si>
  <si>
    <t>QUIMBAYA EXPLORACION Y RECURSOS GEOMATICOS S.A.S. QUERGEO S.A.S.</t>
  </si>
  <si>
    <t>0DW</t>
  </si>
  <si>
    <t>ISATECH CORPORATION S A S</t>
  </si>
  <si>
    <t>0EB</t>
  </si>
  <si>
    <t>TAXI AEREO DEL ALTO MENEGUA LTDA.-AEROMENEGUA LTDA-</t>
  </si>
  <si>
    <t>1AS</t>
  </si>
  <si>
    <t>FAGA LTDA. FUMIGACIONES AEREAS GAVIOTAS CIA.</t>
  </si>
  <si>
    <t>FARI LTDA. FUMIGACIONES AEREAS DEL ARIARI</t>
  </si>
  <si>
    <t>0CJ</t>
  </si>
  <si>
    <t>HELICE LTDA. FUMIGACION AEREA</t>
  </si>
  <si>
    <t>0CW</t>
  </si>
  <si>
    <t>SERVICIO AÉREO DE FUMIGACIÓN COLOMBIANA LTDA. "SAFUCO"</t>
  </si>
  <si>
    <t>0DA</t>
  </si>
  <si>
    <t>SAMA LTDA. SOCIEDAD AEROAGRICOLA DE MAGANGUE</t>
  </si>
  <si>
    <t>0DC</t>
  </si>
  <si>
    <t>FUMIVILLA LTDA FUMIGACIONES AEREAS DE VILLANUEVA  LIMITADA</t>
  </si>
  <si>
    <t>FAGAN S. EN C. FUMIGACION AEREA LOS GAVANES</t>
  </si>
  <si>
    <t>AEROESTUDIOS SOCIEDAD ANONIMA "AEROESTUDIOS S.A."</t>
  </si>
  <si>
    <t>0AC</t>
  </si>
  <si>
    <t>COMERCIALIZADORA ECO LIMITADA</t>
  </si>
  <si>
    <t>0DP</t>
  </si>
  <si>
    <t>SAE SERVICIOS AÉREOS ESPECIALES GLOBAL LIFE AMBULANCIAS S.A.S.</t>
  </si>
  <si>
    <t>SERVICIOS AEREOS DEL GUAVIARE LIMITADA SAVIARE LTDA.</t>
  </si>
  <si>
    <t>AEROEJECUTIVOS DE ANTIOQUIA S.A.</t>
  </si>
  <si>
    <t>TRANSPACIFICOS Y CIA S.A.S.</t>
  </si>
  <si>
    <t>1HC</t>
  </si>
  <si>
    <t>AVIONES PUBLICITARIOS DE COLOMBIA  S.A.S AERIAL SIGN S.A.S</t>
  </si>
  <si>
    <t>COMPAÑÍA ESPECIALIZADA EN TRABAJOS AEROAGRÍCOLAS S.A.S.</t>
  </si>
  <si>
    <t>0BS</t>
  </si>
  <si>
    <t>VANNET S.A.S.</t>
  </si>
  <si>
    <t>0EG</t>
  </si>
  <si>
    <t>AEROEXPRESO DEL PACIFICO S.A.</t>
  </si>
  <si>
    <t>1FT</t>
  </si>
  <si>
    <t>AVIOCHARTER S.A.S.</t>
  </si>
  <si>
    <t>1FV</t>
  </si>
  <si>
    <t>C414</t>
  </si>
  <si>
    <t>C90A</t>
  </si>
  <si>
    <t>CL30</t>
  </si>
  <si>
    <t>AIR COLOMBIA S.A.S.</t>
  </si>
  <si>
    <t>6AD</t>
  </si>
  <si>
    <t>AEROLINEAS ANDINAS S.A</t>
  </si>
  <si>
    <t>DC3T</t>
  </si>
  <si>
    <t>DO28</t>
  </si>
  <si>
    <t>AEROLINEA DE ANTIOQUIA S.A.S.</t>
  </si>
  <si>
    <t>ANQ</t>
  </si>
  <si>
    <t>E135</t>
  </si>
  <si>
    <t>E170</t>
  </si>
  <si>
    <t>E190</t>
  </si>
  <si>
    <t>F100</t>
  </si>
  <si>
    <t>AIR PANAMA SUCURSAL COLOMBIA</t>
  </si>
  <si>
    <t>PST</t>
  </si>
  <si>
    <t>F28</t>
  </si>
  <si>
    <t>GLF4</t>
  </si>
  <si>
    <t>SIS SOLUCIONES INTEGRALES GNSS S.A.S.</t>
  </si>
  <si>
    <t>1HD</t>
  </si>
  <si>
    <t>JS41</t>
  </si>
  <si>
    <t>M18</t>
  </si>
  <si>
    <t>VERTICAL DE AVIACION S.A.S.</t>
  </si>
  <si>
    <t>AEROESTAR LTDA</t>
  </si>
  <si>
    <t>1GK</t>
  </si>
  <si>
    <t>COALCESAR LTDA. COOP MULTIACTIVA  ALGODONERA DEL DEPTO DEL CESAR</t>
  </si>
  <si>
    <t>0BV</t>
  </si>
  <si>
    <t>SERVICIO DE FUMIGACIÓN AÉREA DEL CASANARE SFA LTDA</t>
  </si>
  <si>
    <t>0DM</t>
  </si>
  <si>
    <t>LINEAS AEREAS GALAN LIMITADA AEROGALAN</t>
  </si>
  <si>
    <t>1AP</t>
  </si>
  <si>
    <t>TRANSPORTES AEREOS DEL ARIARI S.A.S. - TARI S.A.S.</t>
  </si>
  <si>
    <t>1EY</t>
  </si>
  <si>
    <t>SERVICIOS AGRICOLAS FIBA S.A.S.</t>
  </si>
  <si>
    <t>0CP</t>
  </si>
  <si>
    <t>SERVICIO AEREO REGIONAL SAER LTDA</t>
  </si>
  <si>
    <t>1DY</t>
  </si>
  <si>
    <t>CHARTER EXPRESS S.A.S.</t>
  </si>
  <si>
    <t>1GW</t>
  </si>
  <si>
    <t>GOOD - FLY  CO  S.A.S</t>
  </si>
  <si>
    <t>PA46</t>
  </si>
  <si>
    <t>R22</t>
  </si>
  <si>
    <t>R44</t>
  </si>
  <si>
    <t>AEROEXPRESS S.A.S.</t>
  </si>
  <si>
    <t>1GC</t>
  </si>
  <si>
    <t>R66</t>
  </si>
  <si>
    <t>S76</t>
  </si>
  <si>
    <t>T210</t>
  </si>
  <si>
    <t>AMA LTDA. AVIONES Y MAQUINARIAS AGRICOLAS</t>
  </si>
  <si>
    <t>0DQ</t>
  </si>
  <si>
    <t>ULAC</t>
  </si>
  <si>
    <t>Y12</t>
  </si>
  <si>
    <t>COSTOS DE OPERACIÓN POR TIPO DE AERONAVE I SEMESTRE DE 2022</t>
  </si>
  <si>
    <t>COMPARATIVO EMPRESAS PAX REGULAR NACIONAL I SEMESTRE 2022 VS 2021</t>
  </si>
  <si>
    <t>COSTOS DE OPERACIÓN I SEMESTRE DE 2022 POR DESIGNADOR</t>
  </si>
  <si>
    <t>MODALIDADES</t>
  </si>
  <si>
    <t>No. EMPRE. PRESENTARÓN INFORME</t>
  </si>
  <si>
    <t>TOTAL EMPRESAS VIGENTES</t>
  </si>
  <si>
    <t>% COBERTURA</t>
  </si>
  <si>
    <t>TRABAJOS AÉREOS ESPECIALES - AVIACION AGRICOLA</t>
  </si>
  <si>
    <r>
      <t xml:space="preserve">TRABAJOS AÉREOS ESPECIALES: </t>
    </r>
    <r>
      <rPr>
        <sz val="10"/>
        <color indexed="8"/>
        <rFont val="Calibri"/>
        <family val="2"/>
      </rPr>
      <t>(Publicidad, aerofotografía, ambulancia, etc.)</t>
    </r>
  </si>
  <si>
    <t>TOTAL COBERTURA I SEMESTRE AÑO 2021</t>
  </si>
  <si>
    <t>Comparativo Costos de Operación Transporte regular Doméstico I semestre.</t>
  </si>
  <si>
    <t>CONCEPTOS</t>
  </si>
  <si>
    <t>I SEMESTRE 2021</t>
  </si>
  <si>
    <t>PARTICIPACIÓN %</t>
  </si>
  <si>
    <t>VARIACIÓN %</t>
  </si>
  <si>
    <t xml:space="preserve">Tripulación  </t>
  </si>
  <si>
    <t>Seguros</t>
  </si>
  <si>
    <t xml:space="preserve">Servicios Aeronaúticos </t>
  </si>
  <si>
    <t xml:space="preserve">Mantenimiento </t>
  </si>
  <si>
    <t>Servicio de Pasajeros</t>
  </si>
  <si>
    <t xml:space="preserve">Combustible </t>
  </si>
  <si>
    <t>Depreciación</t>
  </si>
  <si>
    <t xml:space="preserve">Arriendo </t>
  </si>
  <si>
    <t xml:space="preserve">Administración </t>
  </si>
  <si>
    <t>Ventas</t>
  </si>
  <si>
    <t>Financieros</t>
  </si>
  <si>
    <t>COSTOS  TOTALES</t>
  </si>
  <si>
    <t>Número Horas</t>
  </si>
  <si>
    <t>Número   Aeronaves</t>
  </si>
  <si>
    <t>COBERTURA COSTOS DE OPERACIÓN I SEMESTRE 2022</t>
  </si>
  <si>
    <t>DE UN TOTAL DE 146 EMPRESAS VIGENTES CON LA OBLIGACIÓN DE PRESENTAR LOS INFORMES DE COSTOS DE OPERACIÓN DEL I SEMESTRE  DE 2022, 90 COMPAÑIAS AERONÁUTICAS PRESENTARON REPORTES, LO QUE  REPRESENTA EL 61 % DE COBERTURA, 5% MENOS COMPARADO CON EL I SEMESTRE  DEL AÑO 2021.</t>
  </si>
  <si>
    <r>
      <rPr>
        <b/>
        <sz val="11"/>
        <color theme="1"/>
        <rFont val="Calibri"/>
        <family val="2"/>
      </rPr>
      <t>Nota:</t>
    </r>
    <r>
      <rPr>
        <sz val="11"/>
        <color theme="1"/>
        <rFont val="Calibri"/>
        <family val="2"/>
      </rPr>
      <t xml:space="preserve"> Las siguientes empresas NO presentaron reportes de costos de operación del I Semestre de 2022</t>
    </r>
  </si>
  <si>
    <r>
      <rPr>
        <b/>
        <sz val="11"/>
        <color theme="1"/>
        <rFont val="Calibri"/>
        <family val="2"/>
      </rPr>
      <t xml:space="preserve">COMERCIAL REGIONAL: </t>
    </r>
    <r>
      <rPr>
        <sz val="11"/>
        <color theme="1"/>
        <rFont val="Calibri"/>
        <family val="2"/>
      </rPr>
      <t>Aexpa</t>
    </r>
  </si>
  <si>
    <r>
      <t xml:space="preserve">TRABAJOS AÉREOS ESPECIALES - AVIACION AGRICOLA: </t>
    </r>
    <r>
      <rPr>
        <sz val="11"/>
        <color theme="1"/>
        <rFont val="Calibri"/>
        <family val="2"/>
      </rPr>
      <t>ASEM, ASAM, ARFA, AMA, ECO, AGILL CELTA, FARI, FAAC, Safuco, Sanidad Vegetal Cruz Verde, Servio de Fumigación Aérea del Casanare, Fiba, SAMA y TAES.</t>
    </r>
  </si>
  <si>
    <r>
      <rPr>
        <b/>
        <sz val="11"/>
        <color theme="1"/>
        <rFont val="Calibri"/>
        <family val="2"/>
      </rPr>
      <t>TRABAJOS AÉREOS ESPECIALES:</t>
    </r>
    <r>
      <rPr>
        <sz val="11"/>
        <color theme="1"/>
        <rFont val="Calibri"/>
        <family val="2"/>
      </rPr>
      <t xml:space="preserve"> Aeroestudios, Aeroexpress, Air Medical Service, Global Service Aviation, Fal Ingenieros, Quimbaya Exploración y Sky Ambulance.</t>
    </r>
  </si>
  <si>
    <t>BASE DE DATOS 11/11/2022</t>
  </si>
  <si>
    <t>I SEMESTRE 2022</t>
  </si>
  <si>
    <t>EMPRESAS DE TRANSPORTE AEREO CARGA NACIONAL -  INTERNACIONAL</t>
  </si>
  <si>
    <t xml:space="preserve">Nota: Los nombre de las siglas de las empresas y los designadores los puede encontrar en la pestaña 2 de este archivo. </t>
  </si>
  <si>
    <t>PASAJEROS REGULAR NACIONAL</t>
  </si>
  <si>
    <t>PASAJEROS REGULAR INTERNACIONAL</t>
  </si>
  <si>
    <t>CARGA NACIONAL INTERNACIONAL</t>
  </si>
  <si>
    <t xml:space="preserve"> COMERCIAL REGIONAL</t>
  </si>
  <si>
    <t xml:space="preserve"> NO REGULAR  -AEROTAXIS</t>
  </si>
  <si>
    <t>PASAJEROS REGULAR INTERNACIONAL: Air France, Air Europa, American Airlines, Jetblue Airways, KLM,  Turkish Airlines, United Airlines, Jet Smart y  Sky Airlines.</t>
  </si>
  <si>
    <t>CARGA NACIONAL - INTERNACIONAL: Laser Aéreo S.A.S y Martinair Holland</t>
  </si>
  <si>
    <t xml:space="preserve"> NO REGULAR - AEROTAXIS: Aero Apoyo, Aerocharter Andina, Aerocol, Aerogalan, Alpes, Aeromenegua, Aerupia, America's Air, Aviocharter, Central Charter de Colombia, Charter Express, Hangar 29, Heliav, Helisur, Flexair, Interejecutiva Internacional de Aviación, SAER, SIS, Taerco, Transpacificos, Tari, Vertical de Aviación y Vannet.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</si>
</sst>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3" formatCode="_-* #,##0.00_-;\-* #,##0.00_-;_-* &quot;-&quot;??_-;_-@_-"/>
    <numFmt numFmtId="164" formatCode="0.0%"/>
    <numFmt numFmtId="165" formatCode="_-* #,##0_-;\-* #,##0_-;_-* &quot;-&quot;??_-;_-@_-"/>
    <numFmt numFmtId="166" formatCode="#,##0_ ;\-#,##0\ "/>
  </numFmts>
  <fonts count="25" x14ac:knownFonts="1">
    <font>
      <sz val="10"/>
      <color theme="1"/>
      <name val="Tahoma"/>
      <family val="2"/>
    </font>
    <font>
      <sz val="11"/>
      <color theme="1"/>
      <name val="Calibri"/>
      <family val="2"/>
      <scheme val="minor"/>
    </font>
    <font>
      <sz val="10"/>
      <color theme="1"/>
      <name val="Tahoma"/>
      <family val="2"/>
    </font>
    <font>
      <b/>
      <sz val="10"/>
      <color theme="1"/>
      <name val="Tahoma"/>
      <family val="2"/>
    </font>
    <font>
      <u/>
      <sz val="11"/>
      <color theme="10"/>
      <name val="Calibri"/>
      <family val="2"/>
      <scheme val="minor"/>
    </font>
    <font>
      <b/>
      <u/>
      <sz val="11"/>
      <color theme="3"/>
      <name val="Calibri"/>
      <family val="2"/>
    </font>
    <font>
      <b/>
      <u/>
      <sz val="11"/>
      <name val="Calibri"/>
      <family val="2"/>
    </font>
    <font>
      <sz val="10"/>
      <name val="Tahoma"/>
      <family val="2"/>
    </font>
    <font>
      <b/>
      <sz val="10"/>
      <name val="Tahoma"/>
      <family val="2"/>
    </font>
    <font>
      <sz val="8"/>
      <name val="Tahoma"/>
      <family val="2"/>
    </font>
    <font>
      <b/>
      <sz val="18"/>
      <color theme="1"/>
      <name val="Arial"/>
      <family val="2"/>
    </font>
    <font>
      <sz val="16"/>
      <color theme="1"/>
      <name val="Arial"/>
      <family val="2"/>
    </font>
    <font>
      <u/>
      <sz val="14"/>
      <color rgb="FF0070C0"/>
      <name val="Arial"/>
      <family val="2"/>
    </font>
    <font>
      <b/>
      <sz val="16"/>
      <color theme="1"/>
      <name val="Calibri"/>
      <family val="2"/>
      <scheme val="minor"/>
    </font>
    <font>
      <b/>
      <sz val="10"/>
      <color theme="1"/>
      <name val="Arial"/>
      <family val="2"/>
    </font>
    <font>
      <b/>
      <sz val="15"/>
      <color theme="1"/>
      <name val="Tahoma"/>
      <family val="2"/>
    </font>
    <font>
      <b/>
      <sz val="11"/>
      <color theme="1"/>
      <name val="Calibri"/>
      <family val="2"/>
    </font>
    <font>
      <sz val="11"/>
      <color theme="1"/>
      <name val="Calibri"/>
      <family val="2"/>
    </font>
    <font>
      <sz val="11"/>
      <name val="Calibri"/>
      <family val="2"/>
    </font>
    <font>
      <sz val="10"/>
      <color theme="1"/>
      <name val="Calibri"/>
      <family val="2"/>
    </font>
    <font>
      <sz val="10"/>
      <color indexed="8"/>
      <name val="Calibri"/>
      <family val="2"/>
    </font>
    <font>
      <sz val="8"/>
      <name val="Arial"/>
      <family val="2"/>
    </font>
    <font>
      <b/>
      <sz val="13"/>
      <color theme="1"/>
      <name val="Calibri"/>
      <family val="2"/>
      <scheme val="minor"/>
    </font>
    <font>
      <b/>
      <sz val="10"/>
      <name val="Arial"/>
      <family val="2"/>
    </font>
    <font>
      <sz val="10"/>
      <name val="Arial"/>
      <family val="2"/>
    </font>
  </fonts>
  <fills count="9">
    <fill>
      <patternFill patternType="none"/>
    </fill>
    <fill>
      <patternFill patternType="gray125"/>
    </fill>
    <fill>
      <patternFill patternType="solid">
        <fgColor theme="4" tint="0.59999389629810485"/>
        <bgColor indexed="64"/>
      </patternFill>
    </fill>
    <fill>
      <patternFill patternType="solid">
        <fgColor theme="4" tint="0.39997558519241921"/>
        <bgColor theme="4" tint="0.79998168889431442"/>
      </patternFill>
    </fill>
    <fill>
      <patternFill patternType="solid">
        <fgColor theme="4" tint="0.39997558519241921"/>
        <bgColor indexed="64"/>
      </patternFill>
    </fill>
    <fill>
      <patternFill patternType="solid">
        <fgColor theme="4" tint="-0.249977111117893"/>
        <bgColor indexed="64"/>
      </patternFill>
    </fill>
    <fill>
      <patternFill patternType="solid">
        <fgColor theme="3" tint="0.39997558519241921"/>
        <bgColor indexed="64"/>
      </patternFill>
    </fill>
    <fill>
      <patternFill patternType="solid">
        <fgColor theme="3" tint="0.79998168889431442"/>
        <bgColor indexed="64"/>
      </patternFill>
    </fill>
    <fill>
      <patternFill patternType="solid">
        <fgColor theme="3" tint="0.59999389629810485"/>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right style="medium">
        <color indexed="64"/>
      </right>
      <top style="medium">
        <color indexed="64"/>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top style="thin">
        <color indexed="64"/>
      </top>
      <bottom style="medium">
        <color indexed="64"/>
      </bottom>
      <diagonal/>
    </border>
    <border>
      <left style="thin">
        <color indexed="64"/>
      </left>
      <right style="thin">
        <color indexed="64"/>
      </right>
      <top style="thin">
        <color indexed="64"/>
      </top>
      <bottom style="medium">
        <color indexed="64"/>
      </bottom>
      <diagonal/>
    </border>
  </borders>
  <cellStyleXfs count="6">
    <xf numFmtId="0" fontId="0" fillId="0" borderId="0"/>
    <xf numFmtId="9" fontId="2" fillId="0" borderId="0" applyFont="0" applyFill="0" applyBorder="0" applyAlignment="0" applyProtection="0"/>
    <xf numFmtId="0" fontId="4" fillId="0" borderId="0" applyNumberFormat="0" applyFill="0" applyBorder="0" applyAlignment="0" applyProtection="0"/>
    <xf numFmtId="43" fontId="2" fillId="0" borderId="0" applyFont="0" applyFill="0" applyBorder="0" applyAlignment="0" applyProtection="0"/>
    <xf numFmtId="0" fontId="1" fillId="0" borderId="0"/>
    <xf numFmtId="9" fontId="1" fillId="0" borderId="0" applyFont="0" applyFill="0" applyBorder="0" applyAlignment="0" applyProtection="0"/>
  </cellStyleXfs>
  <cellXfs count="135">
    <xf numFmtId="0" fontId="0" fillId="0" borderId="0" xfId="0"/>
    <xf numFmtId="0" fontId="0" fillId="0" borderId="0" xfId="0"/>
    <xf numFmtId="0" fontId="0" fillId="0" borderId="0" xfId="0"/>
    <xf numFmtId="3" fontId="0" fillId="0" borderId="0" xfId="0" applyNumberFormat="1"/>
    <xf numFmtId="3" fontId="0" fillId="0" borderId="0" xfId="0" applyNumberFormat="1" applyAlignment="1">
      <alignment horizontal="center"/>
    </xf>
    <xf numFmtId="3" fontId="3" fillId="3" borderId="1" xfId="0" applyNumberFormat="1" applyFont="1" applyFill="1" applyBorder="1" applyAlignment="1">
      <alignment horizontal="center" vertical="center"/>
    </xf>
    <xf numFmtId="3" fontId="3" fillId="4" borderId="1" xfId="0" applyNumberFormat="1" applyFont="1" applyFill="1" applyBorder="1" applyAlignment="1">
      <alignment horizontal="center" vertical="center"/>
    </xf>
    <xf numFmtId="3" fontId="3" fillId="3" borderId="1" xfId="0" applyNumberFormat="1" applyFont="1" applyFill="1" applyBorder="1" applyAlignment="1">
      <alignment horizontal="center" vertical="center" wrapText="1"/>
    </xf>
    <xf numFmtId="3" fontId="0" fillId="0" borderId="1" xfId="0" applyNumberFormat="1" applyBorder="1" applyAlignment="1">
      <alignment horizontal="left"/>
    </xf>
    <xf numFmtId="3" fontId="0" fillId="0" borderId="1" xfId="0" applyNumberFormat="1" applyBorder="1" applyAlignment="1">
      <alignment horizontal="center"/>
    </xf>
    <xf numFmtId="0" fontId="7" fillId="0" borderId="5" xfId="0" applyFont="1" applyBorder="1" applyAlignment="1" applyProtection="1">
      <alignment horizontal="left"/>
      <protection locked="0"/>
    </xf>
    <xf numFmtId="164" fontId="0" fillId="0" borderId="5" xfId="1" applyNumberFormat="1" applyFont="1" applyBorder="1" applyAlignment="1" applyProtection="1">
      <alignment horizontal="center"/>
      <protection locked="0"/>
    </xf>
    <xf numFmtId="0" fontId="7" fillId="0" borderId="1" xfId="0" applyFont="1" applyBorder="1" applyAlignment="1" applyProtection="1">
      <alignment horizontal="left"/>
      <protection locked="0"/>
    </xf>
    <xf numFmtId="0" fontId="8" fillId="4" borderId="1" xfId="0" applyFont="1" applyFill="1" applyBorder="1" applyAlignment="1" applyProtection="1">
      <alignment horizontal="left"/>
      <protection locked="0"/>
    </xf>
    <xf numFmtId="164" fontId="3" fillId="4" borderId="5" xfId="1" applyNumberFormat="1" applyFont="1" applyFill="1" applyBorder="1" applyAlignment="1" applyProtection="1">
      <alignment horizontal="center"/>
      <protection locked="0"/>
    </xf>
    <xf numFmtId="0" fontId="3" fillId="4" borderId="1" xfId="0" applyFont="1" applyFill="1" applyBorder="1" applyAlignment="1">
      <alignment horizontal="left"/>
    </xf>
    <xf numFmtId="0" fontId="0" fillId="0" borderId="0" xfId="0" applyAlignment="1">
      <alignment horizontal="center"/>
    </xf>
    <xf numFmtId="3" fontId="0" fillId="0" borderId="1" xfId="0" applyNumberFormat="1" applyBorder="1" applyAlignment="1">
      <alignment horizontal="left" vertical="center"/>
    </xf>
    <xf numFmtId="3" fontId="3" fillId="3" borderId="1" xfId="0" applyNumberFormat="1" applyFont="1" applyFill="1" applyBorder="1" applyAlignment="1">
      <alignment horizontal="left" vertical="center"/>
    </xf>
    <xf numFmtId="3" fontId="3" fillId="3" borderId="5" xfId="0" applyNumberFormat="1" applyFont="1" applyFill="1" applyBorder="1" applyAlignment="1">
      <alignment horizontal="center" vertical="center"/>
    </xf>
    <xf numFmtId="3" fontId="0" fillId="0" borderId="1" xfId="0" applyNumberFormat="1" applyBorder="1" applyAlignment="1">
      <alignment horizontal="center" vertical="center"/>
    </xf>
    <xf numFmtId="3" fontId="3" fillId="4" borderId="1" xfId="0" applyNumberFormat="1" applyFont="1" applyFill="1" applyBorder="1" applyAlignment="1">
      <alignment horizontal="center" vertical="center" wrapText="1"/>
    </xf>
    <xf numFmtId="3" fontId="3" fillId="3" borderId="5" xfId="0" applyNumberFormat="1" applyFont="1" applyFill="1" applyBorder="1" applyAlignment="1">
      <alignment horizontal="center" vertical="center" wrapText="1"/>
    </xf>
    <xf numFmtId="0" fontId="5" fillId="2" borderId="0" xfId="2" applyFont="1" applyFill="1" applyBorder="1" applyAlignment="1" applyProtection="1">
      <alignment horizontal="center" vertical="center"/>
      <protection locked="0"/>
    </xf>
    <xf numFmtId="0" fontId="6" fillId="2" borderId="0" xfId="2" applyFont="1" applyFill="1" applyBorder="1" applyAlignment="1" applyProtection="1">
      <alignment horizontal="center" vertical="center"/>
      <protection locked="0"/>
    </xf>
    <xf numFmtId="3" fontId="3" fillId="3" borderId="0" xfId="0" applyNumberFormat="1" applyFont="1" applyFill="1" applyBorder="1" applyAlignment="1">
      <alignment horizontal="center" vertical="center" wrapText="1"/>
    </xf>
    <xf numFmtId="0" fontId="3" fillId="0" borderId="0" xfId="0" applyFont="1" applyFill="1" applyBorder="1" applyAlignment="1" applyProtection="1">
      <alignment horizontal="center" wrapText="1"/>
      <protection locked="0"/>
    </xf>
    <xf numFmtId="164" fontId="0" fillId="0" borderId="0" xfId="1" applyNumberFormat="1" applyFont="1" applyFill="1" applyBorder="1" applyAlignment="1" applyProtection="1">
      <alignment horizontal="center"/>
      <protection locked="0"/>
    </xf>
    <xf numFmtId="164" fontId="3" fillId="0" borderId="0" xfId="1" applyNumberFormat="1" applyFont="1" applyFill="1" applyBorder="1" applyAlignment="1" applyProtection="1">
      <alignment horizontal="center"/>
      <protection locked="0"/>
    </xf>
    <xf numFmtId="0" fontId="1" fillId="0" borderId="0" xfId="4" applyProtection="1">
      <protection locked="0"/>
    </xf>
    <xf numFmtId="0" fontId="10" fillId="4" borderId="9" xfId="4" applyFont="1" applyFill="1" applyBorder="1" applyAlignment="1" applyProtection="1">
      <alignment horizontal="center"/>
      <protection locked="0"/>
    </xf>
    <xf numFmtId="0" fontId="11" fillId="0" borderId="10" xfId="4" applyFont="1" applyBorder="1" applyAlignment="1" applyProtection="1">
      <alignment horizontal="center" wrapText="1"/>
      <protection locked="0"/>
    </xf>
    <xf numFmtId="0" fontId="12" fillId="0" borderId="11" xfId="2" applyFont="1" applyBorder="1"/>
    <xf numFmtId="0" fontId="11" fillId="0" borderId="12" xfId="4" applyFont="1" applyBorder="1" applyAlignment="1" applyProtection="1">
      <alignment horizontal="center" wrapText="1"/>
      <protection locked="0"/>
    </xf>
    <xf numFmtId="0" fontId="12" fillId="0" borderId="13" xfId="2" applyFont="1" applyBorder="1" applyProtection="1">
      <protection locked="0"/>
    </xf>
    <xf numFmtId="0" fontId="14" fillId="6" borderId="14" xfId="0" applyFont="1" applyFill="1" applyBorder="1" applyAlignment="1">
      <alignment horizontal="center"/>
    </xf>
    <xf numFmtId="0" fontId="0" fillId="2" borderId="1" xfId="0" applyFill="1" applyBorder="1"/>
    <xf numFmtId="0" fontId="3" fillId="0" borderId="0" xfId="0" applyFont="1" applyAlignment="1">
      <alignment horizontal="center"/>
    </xf>
    <xf numFmtId="0" fontId="3" fillId="0" borderId="0" xfId="0" applyFont="1" applyAlignment="1">
      <alignment horizontal="center" vertical="center"/>
    </xf>
    <xf numFmtId="0" fontId="16" fillId="7" borderId="16" xfId="0" applyFont="1" applyFill="1" applyBorder="1" applyAlignment="1" applyProtection="1">
      <alignment horizontal="center" vertical="center" wrapText="1"/>
      <protection locked="0"/>
    </xf>
    <xf numFmtId="0" fontId="16" fillId="7" borderId="9" xfId="0" applyFont="1" applyFill="1" applyBorder="1" applyAlignment="1" applyProtection="1">
      <alignment horizontal="center" vertical="center" wrapText="1"/>
      <protection locked="0"/>
    </xf>
    <xf numFmtId="0" fontId="17" fillId="0" borderId="10" xfId="0" applyFont="1" applyBorder="1" applyProtection="1">
      <protection locked="0"/>
    </xf>
    <xf numFmtId="0" fontId="18" fillId="0" borderId="17" xfId="0" applyFont="1" applyBorder="1" applyAlignment="1" applyProtection="1">
      <alignment horizontal="center"/>
      <protection locked="0"/>
    </xf>
    <xf numFmtId="9" fontId="18" fillId="0" borderId="5" xfId="5" applyFont="1" applyBorder="1" applyAlignment="1" applyProtection="1">
      <alignment horizontal="center"/>
      <protection locked="0"/>
    </xf>
    <xf numFmtId="0" fontId="17" fillId="0" borderId="12" xfId="0" applyFont="1" applyBorder="1" applyProtection="1">
      <protection locked="0"/>
    </xf>
    <xf numFmtId="0" fontId="18" fillId="0" borderId="1" xfId="0" applyFont="1" applyBorder="1" applyAlignment="1" applyProtection="1">
      <alignment horizontal="center"/>
      <protection locked="0"/>
    </xf>
    <xf numFmtId="9" fontId="18" fillId="0" borderId="1" xfId="5" applyFont="1" applyBorder="1" applyAlignment="1" applyProtection="1">
      <alignment horizontal="center"/>
      <protection locked="0"/>
    </xf>
    <xf numFmtId="0" fontId="19" fillId="0" borderId="18" xfId="0" applyFont="1" applyBorder="1" applyAlignment="1" applyProtection="1">
      <alignment horizontal="left" vertical="center" wrapText="1"/>
      <protection locked="0"/>
    </xf>
    <xf numFmtId="0" fontId="18" fillId="0" borderId="14" xfId="0" applyFont="1" applyBorder="1" applyAlignment="1" applyProtection="1">
      <alignment horizontal="center" vertical="center"/>
      <protection locked="0"/>
    </xf>
    <xf numFmtId="9" fontId="18" fillId="0" borderId="14" xfId="5" applyFont="1" applyBorder="1" applyAlignment="1" applyProtection="1">
      <alignment horizontal="center" vertical="center"/>
      <protection locked="0"/>
    </xf>
    <xf numFmtId="0" fontId="16" fillId="4" borderId="19" xfId="0" applyFont="1" applyFill="1" applyBorder="1" applyAlignment="1" applyProtection="1">
      <alignment horizontal="center" vertical="center" wrapText="1"/>
      <protection locked="0"/>
    </xf>
    <xf numFmtId="0" fontId="16" fillId="4" borderId="20" xfId="0" applyFont="1" applyFill="1" applyBorder="1" applyAlignment="1" applyProtection="1">
      <alignment horizontal="center"/>
      <protection locked="0"/>
    </xf>
    <xf numFmtId="9" fontId="16" fillId="4" borderId="9" xfId="1" applyFont="1" applyFill="1" applyBorder="1" applyAlignment="1" applyProtection="1">
      <alignment horizontal="center"/>
      <protection locked="0"/>
    </xf>
    <xf numFmtId="0" fontId="17" fillId="0" borderId="0" xfId="0" applyFont="1" applyProtection="1">
      <protection locked="0"/>
    </xf>
    <xf numFmtId="0" fontId="0" fillId="0" borderId="0" xfId="0" applyProtection="1">
      <protection locked="0"/>
    </xf>
    <xf numFmtId="0" fontId="21" fillId="0" borderId="0" xfId="0" applyFont="1" applyProtection="1">
      <protection locked="0"/>
    </xf>
    <xf numFmtId="164" fontId="0" fillId="0" borderId="0" xfId="1" applyNumberFormat="1" applyFont="1"/>
    <xf numFmtId="165" fontId="0" fillId="0" borderId="0" xfId="0" applyNumberFormat="1"/>
    <xf numFmtId="0" fontId="23" fillId="7" borderId="9" xfId="0" applyFont="1" applyFill="1" applyBorder="1" applyAlignment="1" applyProtection="1">
      <alignment horizontal="center" vertical="center" wrapText="1"/>
      <protection locked="0"/>
    </xf>
    <xf numFmtId="0" fontId="23" fillId="7" borderId="7" xfId="0" applyFont="1" applyFill="1" applyBorder="1" applyAlignment="1" applyProtection="1">
      <alignment horizontal="center" vertical="center" wrapText="1"/>
      <protection locked="0"/>
    </xf>
    <xf numFmtId="0" fontId="23" fillId="7" borderId="8" xfId="0" applyFont="1" applyFill="1" applyBorder="1" applyAlignment="1" applyProtection="1">
      <alignment horizontal="center" vertical="center" wrapText="1"/>
      <protection locked="0"/>
    </xf>
    <xf numFmtId="0" fontId="24" fillId="0" borderId="26" xfId="0" applyFont="1" applyBorder="1" applyProtection="1">
      <protection locked="0"/>
    </xf>
    <xf numFmtId="166" fontId="0" fillId="0" borderId="17" xfId="3" applyNumberFormat="1" applyFont="1" applyBorder="1" applyAlignment="1">
      <alignment horizontal="center"/>
    </xf>
    <xf numFmtId="164" fontId="0" fillId="0" borderId="17" xfId="1" applyNumberFormat="1" applyFont="1" applyBorder="1" applyAlignment="1">
      <alignment horizontal="center"/>
    </xf>
    <xf numFmtId="164" fontId="0" fillId="0" borderId="27" xfId="1" applyNumberFormat="1" applyFont="1" applyBorder="1" applyAlignment="1">
      <alignment horizontal="center"/>
    </xf>
    <xf numFmtId="0" fontId="24" fillId="0" borderId="28" xfId="0" applyFont="1" applyBorder="1" applyProtection="1">
      <protection locked="0"/>
    </xf>
    <xf numFmtId="166" fontId="0" fillId="0" borderId="1" xfId="3" applyNumberFormat="1" applyFont="1" applyBorder="1" applyAlignment="1">
      <alignment horizontal="center"/>
    </xf>
    <xf numFmtId="164" fontId="0" fillId="0" borderId="1" xfId="1" applyNumberFormat="1" applyFont="1" applyBorder="1" applyAlignment="1">
      <alignment horizontal="center"/>
    </xf>
    <xf numFmtId="164" fontId="0" fillId="0" borderId="13" xfId="1" applyNumberFormat="1" applyFont="1" applyBorder="1" applyAlignment="1">
      <alignment horizontal="center"/>
    </xf>
    <xf numFmtId="164" fontId="0" fillId="0" borderId="1" xfId="5" applyNumberFormat="1" applyFont="1" applyBorder="1" applyAlignment="1">
      <alignment horizontal="center"/>
    </xf>
    <xf numFmtId="164" fontId="0" fillId="0" borderId="13" xfId="5" applyNumberFormat="1" applyFont="1" applyBorder="1" applyAlignment="1">
      <alignment horizontal="center"/>
    </xf>
    <xf numFmtId="0" fontId="24" fillId="0" borderId="29" xfId="0" applyFont="1" applyBorder="1" applyProtection="1">
      <protection locked="0"/>
    </xf>
    <xf numFmtId="166" fontId="0" fillId="0" borderId="14" xfId="3" applyNumberFormat="1" applyFont="1" applyBorder="1" applyAlignment="1">
      <alignment horizontal="center"/>
    </xf>
    <xf numFmtId="164" fontId="0" fillId="0" borderId="14" xfId="5" applyNumberFormat="1" applyFont="1" applyBorder="1" applyAlignment="1">
      <alignment horizontal="center"/>
    </xf>
    <xf numFmtId="164" fontId="0" fillId="0" borderId="30" xfId="5" applyNumberFormat="1" applyFont="1" applyBorder="1" applyAlignment="1">
      <alignment horizontal="center"/>
    </xf>
    <xf numFmtId="0" fontId="23" fillId="4" borderId="7" xfId="0" applyFont="1" applyFill="1" applyBorder="1" applyProtection="1">
      <protection locked="0"/>
    </xf>
    <xf numFmtId="166" fontId="23" fillId="4" borderId="31" xfId="3" applyNumberFormat="1" applyFont="1" applyFill="1" applyBorder="1" applyAlignment="1" applyProtection="1">
      <alignment horizontal="center"/>
      <protection locked="0"/>
    </xf>
    <xf numFmtId="9" fontId="23" fillId="4" borderId="31" xfId="5" applyFont="1" applyFill="1" applyBorder="1" applyAlignment="1" applyProtection="1">
      <alignment horizontal="center"/>
      <protection locked="0"/>
    </xf>
    <xf numFmtId="9" fontId="23" fillId="4" borderId="32" xfId="5" applyFont="1" applyFill="1" applyBorder="1" applyAlignment="1" applyProtection="1">
      <alignment horizontal="center"/>
      <protection locked="0"/>
    </xf>
    <xf numFmtId="0" fontId="24" fillId="0" borderId="33" xfId="0" applyFont="1" applyBorder="1" applyProtection="1">
      <protection locked="0"/>
    </xf>
    <xf numFmtId="166" fontId="0" fillId="0" borderId="5" xfId="3" applyNumberFormat="1" applyFont="1" applyBorder="1" applyAlignment="1">
      <alignment horizontal="center"/>
    </xf>
    <xf numFmtId="164" fontId="0" fillId="0" borderId="5" xfId="5" applyNumberFormat="1" applyFont="1" applyBorder="1" applyAlignment="1">
      <alignment horizontal="center"/>
    </xf>
    <xf numFmtId="164" fontId="0" fillId="0" borderId="34" xfId="5" applyNumberFormat="1" applyFont="1" applyBorder="1" applyAlignment="1">
      <alignment horizontal="center"/>
    </xf>
    <xf numFmtId="0" fontId="23" fillId="4" borderId="23" xfId="0" applyFont="1" applyFill="1" applyBorder="1" applyProtection="1">
      <protection locked="0"/>
    </xf>
    <xf numFmtId="166" fontId="23" fillId="4" borderId="35" xfId="3" applyNumberFormat="1" applyFont="1" applyFill="1" applyBorder="1" applyAlignment="1" applyProtection="1">
      <alignment horizontal="center"/>
      <protection locked="0"/>
    </xf>
    <xf numFmtId="9" fontId="23" fillId="4" borderId="35" xfId="5" applyFont="1" applyFill="1" applyBorder="1" applyAlignment="1" applyProtection="1">
      <alignment horizontal="center"/>
      <protection locked="0"/>
    </xf>
    <xf numFmtId="9" fontId="23" fillId="4" borderId="36" xfId="5" applyFont="1" applyFill="1" applyBorder="1" applyAlignment="1" applyProtection="1">
      <alignment horizontal="center"/>
      <protection locked="0"/>
    </xf>
    <xf numFmtId="9" fontId="0" fillId="0" borderId="17" xfId="5" applyFont="1" applyBorder="1" applyAlignment="1">
      <alignment horizontal="center"/>
    </xf>
    <xf numFmtId="0" fontId="24" fillId="0" borderId="37" xfId="0" applyFont="1" applyBorder="1" applyAlignment="1" applyProtection="1">
      <alignment wrapText="1"/>
      <protection locked="0"/>
    </xf>
    <xf numFmtId="166" fontId="0" fillId="0" borderId="38" xfId="3" applyNumberFormat="1" applyFont="1" applyBorder="1" applyAlignment="1">
      <alignment horizontal="center"/>
    </xf>
    <xf numFmtId="9" fontId="0" fillId="0" borderId="38" xfId="5" applyFont="1" applyBorder="1" applyAlignment="1">
      <alignment horizontal="center"/>
    </xf>
    <xf numFmtId="164" fontId="0" fillId="0" borderId="36" xfId="5" applyNumberFormat="1" applyFont="1" applyBorder="1" applyAlignment="1">
      <alignment horizontal="center"/>
    </xf>
    <xf numFmtId="166" fontId="0" fillId="0" borderId="0" xfId="0" applyNumberFormat="1"/>
    <xf numFmtId="0" fontId="10" fillId="4" borderId="7" xfId="4" applyFont="1" applyFill="1" applyBorder="1" applyAlignment="1" applyProtection="1">
      <alignment horizontal="center"/>
      <protection locked="0"/>
    </xf>
    <xf numFmtId="0" fontId="1" fillId="4" borderId="8" xfId="4" applyFill="1" applyBorder="1" applyAlignment="1" applyProtection="1">
      <alignment horizontal="center"/>
      <protection locked="0"/>
    </xf>
    <xf numFmtId="0" fontId="10" fillId="5" borderId="7" xfId="4" applyFont="1" applyFill="1" applyBorder="1" applyAlignment="1" applyProtection="1">
      <alignment horizontal="center"/>
      <protection locked="0"/>
    </xf>
    <xf numFmtId="0" fontId="10" fillId="5" borderId="8" xfId="4" applyFont="1" applyFill="1" applyBorder="1" applyAlignment="1" applyProtection="1">
      <alignment horizontal="center"/>
      <protection locked="0"/>
    </xf>
    <xf numFmtId="0" fontId="13" fillId="0" borderId="1" xfId="0" applyFont="1" applyBorder="1" applyAlignment="1" applyProtection="1">
      <alignment horizontal="center"/>
      <protection locked="0"/>
    </xf>
    <xf numFmtId="0" fontId="17" fillId="0" borderId="0" xfId="0" applyFont="1" applyAlignment="1" applyProtection="1">
      <alignment horizontal="left" vertical="center" wrapText="1"/>
      <protection locked="0"/>
    </xf>
    <xf numFmtId="0" fontId="16" fillId="0" borderId="0" xfId="0" applyFont="1" applyAlignment="1" applyProtection="1">
      <alignment horizontal="left" vertical="top" wrapText="1"/>
      <protection locked="0"/>
    </xf>
    <xf numFmtId="0" fontId="0" fillId="0" borderId="0" xfId="0" applyAlignment="1" applyProtection="1">
      <alignment horizontal="left" vertical="top" wrapText="1"/>
      <protection locked="0"/>
    </xf>
    <xf numFmtId="0" fontId="17" fillId="0" borderId="0" xfId="0" applyFont="1" applyAlignment="1" applyProtection="1">
      <alignment horizontal="left" vertical="top" wrapText="1"/>
      <protection locked="0"/>
    </xf>
    <xf numFmtId="0" fontId="17" fillId="0" borderId="0" xfId="0" applyFont="1" applyAlignment="1" applyProtection="1">
      <alignment horizontal="center" wrapText="1"/>
      <protection locked="0"/>
    </xf>
    <xf numFmtId="0" fontId="15" fillId="4" borderId="7" xfId="0" applyFont="1" applyFill="1" applyBorder="1" applyAlignment="1" applyProtection="1">
      <alignment horizontal="center" wrapText="1"/>
      <protection locked="0"/>
    </xf>
    <xf numFmtId="0" fontId="15" fillId="4" borderId="15" xfId="0" applyFont="1" applyFill="1" applyBorder="1" applyAlignment="1" applyProtection="1">
      <alignment horizontal="center" wrapText="1"/>
      <protection locked="0"/>
    </xf>
    <xf numFmtId="0" fontId="15" fillId="4" borderId="8" xfId="0" applyFont="1" applyFill="1" applyBorder="1" applyAlignment="1" applyProtection="1">
      <alignment horizontal="center" wrapText="1"/>
      <protection locked="0"/>
    </xf>
    <xf numFmtId="0" fontId="17" fillId="8" borderId="7" xfId="0" applyFont="1" applyFill="1" applyBorder="1" applyAlignment="1" applyProtection="1">
      <alignment horizontal="center" vertical="top" wrapText="1"/>
      <protection locked="0"/>
    </xf>
    <xf numFmtId="0" fontId="17" fillId="8" borderId="15" xfId="0" applyFont="1" applyFill="1" applyBorder="1" applyAlignment="1" applyProtection="1">
      <alignment horizontal="center" vertical="top" wrapText="1"/>
      <protection locked="0"/>
    </xf>
    <xf numFmtId="0" fontId="17" fillId="8" borderId="8" xfId="0" applyFont="1" applyFill="1" applyBorder="1" applyAlignment="1" applyProtection="1">
      <alignment horizontal="center" vertical="top" wrapText="1"/>
      <protection locked="0"/>
    </xf>
    <xf numFmtId="0" fontId="17" fillId="0" borderId="0" xfId="0" applyFont="1" applyAlignment="1" applyProtection="1">
      <alignment horizontal="center" vertical="top" wrapText="1"/>
      <protection locked="0"/>
    </xf>
    <xf numFmtId="0" fontId="0" fillId="0" borderId="0" xfId="0" applyAlignment="1" applyProtection="1">
      <alignment horizontal="center" vertical="top" wrapText="1"/>
      <protection locked="0"/>
    </xf>
    <xf numFmtId="0" fontId="0" fillId="0" borderId="0" xfId="0" applyAlignment="1" applyProtection="1">
      <alignment horizontal="left" vertical="center" wrapText="1"/>
      <protection locked="0"/>
    </xf>
    <xf numFmtId="0" fontId="16" fillId="0" borderId="0" xfId="0" applyFont="1" applyAlignment="1" applyProtection="1">
      <alignment horizontal="left" vertical="center" wrapText="1"/>
      <protection locked="0"/>
    </xf>
    <xf numFmtId="0" fontId="22" fillId="2" borderId="21" xfId="0" applyFont="1" applyFill="1" applyBorder="1" applyAlignment="1">
      <alignment horizontal="center" vertical="center" wrapText="1"/>
    </xf>
    <xf numFmtId="0" fontId="22" fillId="2" borderId="22" xfId="0" applyFont="1" applyFill="1" applyBorder="1" applyAlignment="1">
      <alignment horizontal="center" vertical="center" wrapText="1"/>
    </xf>
    <xf numFmtId="0" fontId="22" fillId="2" borderId="11" xfId="0" applyFont="1" applyFill="1" applyBorder="1" applyAlignment="1">
      <alignment horizontal="center" vertical="center" wrapText="1"/>
    </xf>
    <xf numFmtId="0" fontId="22" fillId="2" borderId="23" xfId="0" applyFont="1" applyFill="1" applyBorder="1" applyAlignment="1">
      <alignment horizontal="center" vertical="center" wrapText="1"/>
    </xf>
    <xf numFmtId="0" fontId="22" fillId="2" borderId="24" xfId="0" applyFont="1" applyFill="1" applyBorder="1" applyAlignment="1">
      <alignment horizontal="center" vertical="center" wrapText="1"/>
    </xf>
    <xf numFmtId="0" fontId="22" fillId="2" borderId="0" xfId="0" applyFont="1" applyFill="1" applyAlignment="1">
      <alignment horizontal="center" vertical="center" wrapText="1"/>
    </xf>
    <xf numFmtId="0" fontId="22" fillId="2" borderId="25" xfId="0" applyFont="1" applyFill="1" applyBorder="1" applyAlignment="1">
      <alignment horizontal="center" vertical="center" wrapText="1"/>
    </xf>
    <xf numFmtId="0" fontId="3" fillId="4" borderId="2" xfId="0" applyFont="1" applyFill="1" applyBorder="1" applyAlignment="1" applyProtection="1">
      <alignment horizontal="center" wrapText="1"/>
      <protection locked="0"/>
    </xf>
    <xf numFmtId="0" fontId="3" fillId="4" borderId="3" xfId="0" applyFont="1" applyFill="1" applyBorder="1" applyAlignment="1" applyProtection="1">
      <alignment horizontal="center" wrapText="1"/>
      <protection locked="0"/>
    </xf>
    <xf numFmtId="0" fontId="3" fillId="4" borderId="4" xfId="0" applyFont="1" applyFill="1" applyBorder="1" applyAlignment="1" applyProtection="1">
      <alignment horizontal="center" wrapText="1"/>
      <protection locked="0"/>
    </xf>
    <xf numFmtId="0" fontId="3" fillId="4" borderId="1" xfId="0" applyFont="1" applyFill="1" applyBorder="1" applyAlignment="1" applyProtection="1">
      <alignment horizontal="center" wrapText="1"/>
      <protection locked="0"/>
    </xf>
    <xf numFmtId="0" fontId="5" fillId="2" borderId="1" xfId="2" applyFont="1" applyFill="1" applyBorder="1" applyAlignment="1" applyProtection="1">
      <alignment horizontal="center" vertical="center"/>
      <protection locked="0"/>
    </xf>
    <xf numFmtId="0" fontId="6" fillId="2" borderId="1" xfId="2" applyFont="1" applyFill="1" applyBorder="1" applyAlignment="1" applyProtection="1">
      <alignment horizontal="center" vertical="center"/>
      <protection locked="0"/>
    </xf>
    <xf numFmtId="0" fontId="3" fillId="4" borderId="6" xfId="0" applyFont="1" applyFill="1" applyBorder="1" applyAlignment="1" applyProtection="1">
      <alignment horizontal="center" wrapText="1"/>
      <protection locked="0"/>
    </xf>
    <xf numFmtId="0" fontId="3" fillId="4" borderId="0" xfId="0" applyFont="1" applyFill="1" applyBorder="1" applyAlignment="1" applyProtection="1">
      <alignment horizontal="center" wrapText="1"/>
      <protection locked="0"/>
    </xf>
    <xf numFmtId="0" fontId="5" fillId="2" borderId="2" xfId="2" applyFont="1" applyFill="1" applyBorder="1" applyAlignment="1" applyProtection="1">
      <alignment horizontal="center" vertical="center" wrapText="1"/>
      <protection locked="0"/>
    </xf>
    <xf numFmtId="0" fontId="5" fillId="2" borderId="3" xfId="2" applyFont="1" applyFill="1" applyBorder="1" applyAlignment="1" applyProtection="1">
      <alignment horizontal="center" vertical="center" wrapText="1"/>
      <protection locked="0"/>
    </xf>
    <xf numFmtId="0" fontId="5" fillId="2" borderId="4" xfId="2" applyFont="1" applyFill="1" applyBorder="1" applyAlignment="1" applyProtection="1">
      <alignment horizontal="center" vertical="center" wrapText="1"/>
      <protection locked="0"/>
    </xf>
    <xf numFmtId="0" fontId="6" fillId="2" borderId="2" xfId="2" applyFont="1" applyFill="1" applyBorder="1" applyAlignment="1" applyProtection="1">
      <alignment horizontal="center" vertical="center"/>
      <protection locked="0"/>
    </xf>
    <xf numFmtId="0" fontId="6" fillId="2" borderId="3" xfId="2" applyFont="1" applyFill="1" applyBorder="1" applyAlignment="1" applyProtection="1">
      <alignment horizontal="center" vertical="center"/>
      <protection locked="0"/>
    </xf>
    <xf numFmtId="0" fontId="6" fillId="2" borderId="4" xfId="2" applyFont="1" applyFill="1" applyBorder="1" applyAlignment="1" applyProtection="1">
      <alignment horizontal="center" vertical="center"/>
      <protection locked="0"/>
    </xf>
    <xf numFmtId="3" fontId="0" fillId="0" borderId="0" xfId="0" applyNumberFormat="1" applyAlignment="1">
      <alignment horizontal="left" vertical="center" wrapText="1"/>
    </xf>
  </cellXfs>
  <cellStyles count="6">
    <cellStyle name="Hipervínculo" xfId="2" builtinId="8"/>
    <cellStyle name="Millares" xfId="3" builtinId="3"/>
    <cellStyle name="Normal" xfId="0" builtinId="0"/>
    <cellStyle name="Normal 2" xfId="4" xr:uid="{C92F18BF-088C-4F3C-AF57-B965FE1B969B}"/>
    <cellStyle name="Porcentaje" xfId="1" builtinId="5"/>
    <cellStyle name="Porcentaje 2" xfId="5" xr:uid="{5AA2D443-21BD-4638-86BF-8E87B292A523}"/>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17" Type="http://schemas.openxmlformats.org/officeDocument/2006/relationships/customXml" Target="../customXml/item3.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419"/>
              <a:t>COBERTURA COSTOS DE OPERACIÓN I SEMESTRE </a:t>
            </a: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419"/>
        </a:p>
      </c:txPr>
    </c:title>
    <c:autoTitleDeleted val="0"/>
    <c:plotArea>
      <c:layout/>
      <c:areaChart>
        <c:grouping val="stacked"/>
        <c:varyColors val="0"/>
        <c:ser>
          <c:idx val="0"/>
          <c:order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dLbls>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f>COBERTURA!$A$5:$A$11</c:f>
              <c:strCache>
                <c:ptCount val="7"/>
                <c:pt idx="0">
                  <c:v>PASAJEROS REGULAR NACIONAL</c:v>
                </c:pt>
                <c:pt idx="1">
                  <c:v>PASAJEROS REGULAR INTERNACIONAL</c:v>
                </c:pt>
                <c:pt idx="2">
                  <c:v>CARGA NACIONAL INTERNACIONAL</c:v>
                </c:pt>
                <c:pt idx="3">
                  <c:v> COMERCIAL REGIONAL</c:v>
                </c:pt>
                <c:pt idx="4">
                  <c:v> NO REGULAR  -AEROTAXIS</c:v>
                </c:pt>
                <c:pt idx="5">
                  <c:v>TRABAJOS AÉREOS ESPECIALES - AVIACION AGRICOLA</c:v>
                </c:pt>
                <c:pt idx="6">
                  <c:v>TRABAJOS AÉREOS ESPECIALES: (Publicidad, aerofotografía, ambulancia, etc.)</c:v>
                </c:pt>
              </c:strCache>
            </c:strRef>
          </c:cat>
          <c:val>
            <c:numRef>
              <c:f>COBERTURA!$B$5:$B$11</c:f>
              <c:numCache>
                <c:formatCode>General</c:formatCode>
                <c:ptCount val="7"/>
                <c:pt idx="0">
                  <c:v>8</c:v>
                </c:pt>
                <c:pt idx="1">
                  <c:v>16</c:v>
                </c:pt>
                <c:pt idx="2">
                  <c:v>14</c:v>
                </c:pt>
                <c:pt idx="3">
                  <c:v>3</c:v>
                </c:pt>
                <c:pt idx="4">
                  <c:v>25</c:v>
                </c:pt>
                <c:pt idx="5">
                  <c:v>15</c:v>
                </c:pt>
                <c:pt idx="6">
                  <c:v>9</c:v>
                </c:pt>
              </c:numCache>
            </c:numRef>
          </c:val>
          <c:extLst>
            <c:ext xmlns:c16="http://schemas.microsoft.com/office/drawing/2014/chart" uri="{C3380CC4-5D6E-409C-BE32-E72D297353CC}">
              <c16:uniqueId val="{00000000-100E-4970-8552-561687747AA8}"/>
            </c:ext>
          </c:extLst>
        </c:ser>
        <c:dLbls>
          <c:showLegendKey val="0"/>
          <c:showVal val="0"/>
          <c:showCatName val="0"/>
          <c:showSerName val="0"/>
          <c:showPercent val="0"/>
          <c:showBubbleSize val="0"/>
        </c:dLbls>
        <c:axId val="1556329423"/>
        <c:axId val="1622658095"/>
      </c:areaChart>
      <c:barChart>
        <c:barDir val="col"/>
        <c:grouping val="clustered"/>
        <c:varyColors val="0"/>
        <c:ser>
          <c:idx val="1"/>
          <c:order val="1"/>
          <c:spPr>
            <a:solidFill>
              <a:schemeClr val="accent5">
                <a:lumMod val="75000"/>
              </a:schemeClr>
            </a:soli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invertIfNegative val="0"/>
          <c:dLbls>
            <c:dLbl>
              <c:idx val="0"/>
              <c:layout>
                <c:manualLayout>
                  <c:x val="1.6172739744047507E-3"/>
                  <c:y val="-5.494511129553542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100E-4970-8552-561687747AA8}"/>
                </c:ext>
              </c:extLst>
            </c:dLbl>
            <c:dLbl>
              <c:idx val="1"/>
              <c:layout>
                <c:manualLayout>
                  <c:x val="2.8690331060326746E-17"/>
                  <c:y val="-6.2271062271062341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100E-4970-8552-561687747AA8}"/>
                </c:ext>
              </c:extLst>
            </c:dLbl>
            <c:dLbl>
              <c:idx val="2"/>
              <c:layout>
                <c:manualLayout>
                  <c:x val="-1.5649452269170579E-3"/>
                  <c:y val="-9.1575091575091569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6-100E-4970-8552-561687747AA8}"/>
                </c:ext>
              </c:extLst>
            </c:dLbl>
            <c:dLbl>
              <c:idx val="3"/>
              <c:layout>
                <c:manualLayout>
                  <c:x val="-1.5649452269171152E-3"/>
                  <c:y val="-3.296703296703296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100E-4970-8552-561687747AA8}"/>
                </c:ext>
              </c:extLst>
            </c:dLbl>
            <c:dLbl>
              <c:idx val="4"/>
              <c:layout>
                <c:manualLayout>
                  <c:x val="0"/>
                  <c:y val="-2.197802197802198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00E-4970-8552-561687747AA8}"/>
                </c:ext>
              </c:extLst>
            </c:dLbl>
            <c:spPr>
              <a:noFill/>
              <a:ln>
                <a:noFill/>
              </a:ln>
              <a:effectLst/>
            </c:spPr>
            <c:txPr>
              <a:bodyPr rot="0" spcFirstLastPara="1" vertOverflow="ellipsis" vert="horz" wrap="square" lIns="38100" tIns="19050" rIns="38100" bIns="19050" anchor="ctr" anchorCtr="1">
                <a:spAutoFit/>
              </a:bodyPr>
              <a:lstStyle/>
              <a:p>
                <a:pPr>
                  <a:defRPr sz="1100" b="0" i="0" u="none" strike="noStrike" kern="1200" baseline="0">
                    <a:solidFill>
                      <a:schemeClr val="bg1"/>
                    </a:solidFill>
                    <a:latin typeface="+mn-lt"/>
                    <a:ea typeface="+mn-ea"/>
                    <a:cs typeface="+mn-cs"/>
                  </a:defRPr>
                </a:pPr>
                <a:endParaRPr lang="es-419"/>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f>COBERTURA!$A$5:$A$11</c:f>
              <c:strCache>
                <c:ptCount val="7"/>
                <c:pt idx="0">
                  <c:v>PASAJEROS REGULAR NACIONAL</c:v>
                </c:pt>
                <c:pt idx="1">
                  <c:v>PASAJEROS REGULAR INTERNACIONAL</c:v>
                </c:pt>
                <c:pt idx="2">
                  <c:v>CARGA NACIONAL INTERNACIONAL</c:v>
                </c:pt>
                <c:pt idx="3">
                  <c:v> COMERCIAL REGIONAL</c:v>
                </c:pt>
                <c:pt idx="4">
                  <c:v> NO REGULAR  -AEROTAXIS</c:v>
                </c:pt>
                <c:pt idx="5">
                  <c:v>TRABAJOS AÉREOS ESPECIALES - AVIACION AGRICOLA</c:v>
                </c:pt>
                <c:pt idx="6">
                  <c:v>TRABAJOS AÉREOS ESPECIALES: (Publicidad, aerofotografía, ambulancia, etc.)</c:v>
                </c:pt>
              </c:strCache>
            </c:strRef>
          </c:cat>
          <c:val>
            <c:numRef>
              <c:f>COBERTURA!$C$5:$C$11</c:f>
              <c:numCache>
                <c:formatCode>General</c:formatCode>
                <c:ptCount val="7"/>
                <c:pt idx="0">
                  <c:v>8</c:v>
                </c:pt>
                <c:pt idx="1">
                  <c:v>25</c:v>
                </c:pt>
                <c:pt idx="2">
                  <c:v>16</c:v>
                </c:pt>
                <c:pt idx="3">
                  <c:v>4</c:v>
                </c:pt>
                <c:pt idx="4">
                  <c:v>49</c:v>
                </c:pt>
                <c:pt idx="5">
                  <c:v>30</c:v>
                </c:pt>
                <c:pt idx="6">
                  <c:v>16</c:v>
                </c:pt>
              </c:numCache>
            </c:numRef>
          </c:val>
          <c:extLst>
            <c:ext xmlns:c16="http://schemas.microsoft.com/office/drawing/2014/chart" uri="{C3380CC4-5D6E-409C-BE32-E72D297353CC}">
              <c16:uniqueId val="{00000001-100E-4970-8552-561687747AA8}"/>
            </c:ext>
          </c:extLst>
        </c:ser>
        <c:dLbls>
          <c:showLegendKey val="0"/>
          <c:showVal val="0"/>
          <c:showCatName val="0"/>
          <c:showSerName val="0"/>
          <c:showPercent val="0"/>
          <c:showBubbleSize val="0"/>
        </c:dLbls>
        <c:gapWidth val="150"/>
        <c:axId val="1802151823"/>
        <c:axId val="1802147663"/>
      </c:barChart>
      <c:catAx>
        <c:axId val="1556329423"/>
        <c:scaling>
          <c:orientation val="minMax"/>
        </c:scaling>
        <c:delete val="0"/>
        <c:axPos val="b"/>
        <c:numFmt formatCode="General" sourceLinked="1"/>
        <c:majorTickMark val="none"/>
        <c:minorTickMark val="none"/>
        <c:tickLblPos val="nextTo"/>
        <c:spPr>
          <a:noFill/>
          <a:ln w="12700" cap="flat" cmpd="sng" algn="ctr">
            <a:solidFill>
              <a:schemeClr val="lt1">
                <a:lumMod val="95000"/>
                <a:alpha val="54000"/>
              </a:schemeClr>
            </a:solidFill>
            <a:round/>
          </a:ln>
          <a:effectLst/>
        </c:spPr>
        <c:txPr>
          <a:bodyPr rot="-60000000" spcFirstLastPara="1" vertOverflow="ellipsis" vert="horz" wrap="square" anchor="ctr" anchorCtr="1"/>
          <a:lstStyle/>
          <a:p>
            <a:pPr>
              <a:defRPr sz="1000" b="1" i="0" u="none" strike="noStrike" kern="1200" baseline="0">
                <a:solidFill>
                  <a:schemeClr val="bg1"/>
                </a:solidFill>
                <a:latin typeface="+mn-lt"/>
                <a:ea typeface="+mn-ea"/>
                <a:cs typeface="+mn-cs"/>
              </a:defRPr>
            </a:pPr>
            <a:endParaRPr lang="es-419"/>
          </a:p>
        </c:txPr>
        <c:crossAx val="1622658095"/>
        <c:crosses val="autoZero"/>
        <c:auto val="1"/>
        <c:lblAlgn val="ctr"/>
        <c:lblOffset val="100"/>
        <c:noMultiLvlLbl val="0"/>
      </c:catAx>
      <c:valAx>
        <c:axId val="1622658095"/>
        <c:scaling>
          <c:orientation val="minMax"/>
        </c:scaling>
        <c:delete val="0"/>
        <c:axPos val="l"/>
        <c:majorGridlines>
          <c:spPr>
            <a:ln w="9525" cap="flat" cmpd="sng" algn="ctr">
              <a:solidFill>
                <a:schemeClr val="lt1">
                  <a:lumMod val="95000"/>
                  <a:alpha val="10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419"/>
          </a:p>
        </c:txPr>
        <c:crossAx val="1556329423"/>
        <c:crosses val="autoZero"/>
        <c:crossBetween val="between"/>
      </c:valAx>
      <c:valAx>
        <c:axId val="1802147663"/>
        <c:scaling>
          <c:orientation val="minMax"/>
        </c:scaling>
        <c:delete val="0"/>
        <c:axPos val="r"/>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419"/>
          </a:p>
        </c:txPr>
        <c:crossAx val="1802151823"/>
        <c:crosses val="max"/>
        <c:crossBetween val="between"/>
      </c:valAx>
      <c:catAx>
        <c:axId val="1802151823"/>
        <c:scaling>
          <c:orientation val="minMax"/>
        </c:scaling>
        <c:delete val="1"/>
        <c:axPos val="b"/>
        <c:numFmt formatCode="General" sourceLinked="1"/>
        <c:majorTickMark val="none"/>
        <c:minorTickMark val="none"/>
        <c:tickLblPos val="nextTo"/>
        <c:crossAx val="1802147663"/>
        <c:auto val="1"/>
        <c:lblAlgn val="ctr"/>
        <c:lblOffset val="100"/>
        <c:noMultiLvlLbl val="0"/>
      </c:cat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419"/>
        </a:p>
      </c:txPr>
    </c:legend>
    <c:plotVisOnly val="1"/>
    <c:dispBlanksAs val="zero"/>
    <c:extLst>
      <c:ext xmlns:c16r3="http://schemas.microsoft.com/office/drawing/2017/03/chart" uri="{56B9EC1D-385E-4148-901F-78D8002777C0}">
        <c16r3:dataDisplayOptions16>
          <c16r3:dispNaAsBlank val="1"/>
        </c16r3:dataDisplayOptions16>
      </c:ext>
    </c:extLst>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419"/>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CO"/>
              <a:t>Variación % I semestre 2021 - I semestre 2022</a:t>
            </a:r>
          </a:p>
        </c:rich>
      </c:tx>
      <c:layout>
        <c:manualLayout>
          <c:xMode val="edge"/>
          <c:yMode val="edge"/>
          <c:x val="0.17632056968726864"/>
          <c:y val="3.2441200324412004E-3"/>
        </c:manualLayout>
      </c:layout>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419"/>
        </a:p>
      </c:txPr>
    </c:title>
    <c:autoTitleDeleted val="0"/>
    <c:plotArea>
      <c:layout>
        <c:manualLayout>
          <c:layoutTarget val="inner"/>
          <c:xMode val="edge"/>
          <c:yMode val="edge"/>
          <c:x val="1.9927536231884056E-2"/>
          <c:y val="0.13034173612916591"/>
          <c:w val="0.96014492753623193"/>
          <c:h val="0.80257753165206991"/>
        </c:manualLayout>
      </c:layout>
      <c:barChart>
        <c:barDir val="bar"/>
        <c:grouping val="clustered"/>
        <c:varyColors val="0"/>
        <c:ser>
          <c:idx val="0"/>
          <c:order val="0"/>
          <c:tx>
            <c:strRef>
              <c:f>GRAFICAS!$E$30</c:f>
              <c:strCache>
                <c:ptCount val="1"/>
                <c:pt idx="0">
                  <c:v>VARIACIÓN %</c:v>
                </c:pt>
              </c:strCache>
            </c:strRef>
          </c:tx>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invertIfNegative val="0"/>
          <c:dPt>
            <c:idx val="0"/>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1-ECAF-477E-A535-C5C4412912EF}"/>
              </c:ext>
            </c:extLst>
          </c:dPt>
          <c:dPt>
            <c:idx val="1"/>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3-ECAF-477E-A535-C5C4412912EF}"/>
              </c:ext>
            </c:extLst>
          </c:dPt>
          <c:dPt>
            <c:idx val="2"/>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5-ECAF-477E-A535-C5C4412912EF}"/>
              </c:ext>
            </c:extLst>
          </c:dPt>
          <c:dPt>
            <c:idx val="3"/>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7-ECAF-477E-A535-C5C4412912EF}"/>
              </c:ext>
            </c:extLst>
          </c:dPt>
          <c:dPt>
            <c:idx val="4"/>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9-ECAF-477E-A535-C5C4412912EF}"/>
              </c:ext>
            </c:extLst>
          </c:dPt>
          <c:dPt>
            <c:idx val="5"/>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B-ECAF-477E-A535-C5C4412912EF}"/>
              </c:ext>
            </c:extLst>
          </c:dPt>
          <c:dPt>
            <c:idx val="6"/>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D-ECAF-477E-A535-C5C4412912EF}"/>
              </c:ext>
            </c:extLst>
          </c:dPt>
          <c:dPt>
            <c:idx val="7"/>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F-ECAF-477E-A535-C5C4412912EF}"/>
              </c:ext>
            </c:extLst>
          </c:dPt>
          <c:dPt>
            <c:idx val="8"/>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1-ECAF-477E-A535-C5C4412912EF}"/>
              </c:ext>
            </c:extLst>
          </c:dPt>
          <c:dPt>
            <c:idx val="9"/>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3-ECAF-477E-A535-C5C4412912EF}"/>
              </c:ext>
            </c:extLst>
          </c:dPt>
          <c:dPt>
            <c:idx val="10"/>
            <c:invertIfNegative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5-ECAF-477E-A535-C5C4412912EF}"/>
              </c:ext>
            </c:extLst>
          </c:dPt>
          <c:dLbls>
            <c:dLbl>
              <c:idx val="0"/>
              <c:layout>
                <c:manualLayout>
                  <c:x val="-2.3300429286289789E-3"/>
                  <c:y val="1.744799294620687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CAF-477E-A535-C5C4412912EF}"/>
                </c:ext>
              </c:extLst>
            </c:dLbl>
            <c:dLbl>
              <c:idx val="1"/>
              <c:layout>
                <c:manualLayout>
                  <c:x val="-1.4257788863010306E-3"/>
                  <c:y val="1.9738088642866206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CAF-477E-A535-C5C4412912EF}"/>
                </c:ext>
              </c:extLst>
            </c:dLbl>
            <c:dLbl>
              <c:idx val="2"/>
              <c:layout>
                <c:manualLayout>
                  <c:x val="3.5987574028554316E-4"/>
                  <c:y val="-1.911645571760500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5-ECAF-477E-A535-C5C4412912EF}"/>
                </c:ext>
              </c:extLst>
            </c:dLbl>
            <c:dLbl>
              <c:idx val="3"/>
              <c:layout>
                <c:manualLayout>
                  <c:x val="1.6156979017830347E-3"/>
                  <c:y val="9.3742245129315268E-5"/>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7-ECAF-477E-A535-C5C4412912EF}"/>
                </c:ext>
              </c:extLst>
            </c:dLbl>
            <c:dLbl>
              <c:idx val="4"/>
              <c:layout>
                <c:manualLayout>
                  <c:x val="1.4098367791620301E-4"/>
                  <c:y val="2.4865317004623689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9-ECAF-477E-A535-C5C4412912EF}"/>
                </c:ext>
              </c:extLst>
            </c:dLbl>
            <c:dLbl>
              <c:idx val="5"/>
              <c:layout>
                <c:manualLayout>
                  <c:x val="0"/>
                  <c:y val="4.4217993239618189E-3"/>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B-ECAF-477E-A535-C5C4412912EF}"/>
                </c:ext>
              </c:extLst>
            </c:dLbl>
            <c:dLbl>
              <c:idx val="6"/>
              <c:layout>
                <c:manualLayout>
                  <c:x val="-3.3802812215424725E-3"/>
                  <c:y val="2.4865317010413095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D-ECAF-477E-A535-C5C4412912EF}"/>
                </c:ext>
              </c:extLst>
            </c:dLbl>
            <c:dLbl>
              <c:idx val="7"/>
              <c:layout>
                <c:manualLayout>
                  <c:x val="-1.1090161487999914E-3"/>
                  <c:y val="2.4865317010413095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F-ECAF-477E-A535-C5C4412912EF}"/>
                </c:ext>
              </c:extLst>
            </c:dLbl>
            <c:dLbl>
              <c:idx val="8"/>
              <c:layout>
                <c:manualLayout>
                  <c:x val="-3.8683869540332119E-3"/>
                  <c:y val="2.4865317010413095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1-ECAF-477E-A535-C5C4412912EF}"/>
                </c:ext>
              </c:extLst>
            </c:dLbl>
            <c:dLbl>
              <c:idx val="9"/>
              <c:layout>
                <c:manualLayout>
                  <c:x val="4.4376925710379805E-4"/>
                  <c:y val="1.3664435747390842E-16"/>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3-ECAF-477E-A535-C5C4412912EF}"/>
                </c:ext>
              </c:extLst>
            </c:dLbl>
            <c:dLbl>
              <c:idx val="10"/>
              <c:layout>
                <c:manualLayout>
                  <c:x val="-3.3802812215424725E-3"/>
                  <c:y val="2.4865317033570727E-7"/>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15-ECAF-477E-A535-C5C4412912EF}"/>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lt1">
                        <a:lumMod val="85000"/>
                      </a:schemeClr>
                    </a:solidFill>
                    <a:latin typeface="+mn-lt"/>
                    <a:ea typeface="+mn-ea"/>
                    <a:cs typeface="+mn-cs"/>
                  </a:defRPr>
                </a:pPr>
                <a:endParaRPr lang="es-419"/>
              </a:p>
            </c:txPr>
            <c:dLblPos val="in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a:solidFill>
                        <a:schemeClr val="lt1">
                          <a:lumMod val="95000"/>
                          <a:alpha val="54000"/>
                        </a:schemeClr>
                      </a:solidFill>
                    </a:ln>
                    <a:effectLst/>
                  </c:spPr>
                </c15:leaderLines>
              </c:ext>
            </c:extLst>
          </c:dLbls>
          <c:cat>
            <c:strRef>
              <c:extLst>
                <c:ext xmlns:c15="http://schemas.microsoft.com/office/drawing/2012/chart" uri="{02D57815-91ED-43cb-92C2-25804820EDAC}">
                  <c15:fullRef>
                    <c15:sqref>GRAFICAS!$A$31:$A$44</c15:sqref>
                  </c15:fullRef>
                </c:ext>
              </c:extLst>
              <c:f>(GRAFICAS!$A$31:$A$38,GRAFICAS!$A$40:$A$42)</c:f>
              <c:strCache>
                <c:ptCount val="11"/>
                <c:pt idx="0">
                  <c:v>Tripulación  </c:v>
                </c:pt>
                <c:pt idx="1">
                  <c:v>Seguros</c:v>
                </c:pt>
                <c:pt idx="2">
                  <c:v>Servicios Aeronaúticos </c:v>
                </c:pt>
                <c:pt idx="3">
                  <c:v>Mantenimiento </c:v>
                </c:pt>
                <c:pt idx="4">
                  <c:v>Servicio de Pasajeros</c:v>
                </c:pt>
                <c:pt idx="5">
                  <c:v>Combustible </c:v>
                </c:pt>
                <c:pt idx="6">
                  <c:v>Depreciación</c:v>
                </c:pt>
                <c:pt idx="7">
                  <c:v>Arriendo </c:v>
                </c:pt>
                <c:pt idx="8">
                  <c:v>Administración </c:v>
                </c:pt>
                <c:pt idx="9">
                  <c:v>Ventas</c:v>
                </c:pt>
                <c:pt idx="10">
                  <c:v>Financieros</c:v>
                </c:pt>
              </c:strCache>
            </c:strRef>
          </c:cat>
          <c:val>
            <c:numRef>
              <c:extLst>
                <c:ext xmlns:c15="http://schemas.microsoft.com/office/drawing/2012/chart" uri="{02D57815-91ED-43cb-92C2-25804820EDAC}">
                  <c15:fullRef>
                    <c15:sqref>GRAFICAS!$E$31:$E$44</c15:sqref>
                  </c15:fullRef>
                </c:ext>
              </c:extLst>
              <c:f>(GRAFICAS!$E$31:$E$38,GRAFICAS!$E$40:$E$42)</c:f>
              <c:numCache>
                <c:formatCode>0.0%</c:formatCode>
                <c:ptCount val="11"/>
                <c:pt idx="0">
                  <c:v>-0.23998439550991579</c:v>
                </c:pt>
                <c:pt idx="1">
                  <c:v>-5.413307240735199E-2</c:v>
                </c:pt>
                <c:pt idx="2">
                  <c:v>-1.817560764618642E-2</c:v>
                </c:pt>
                <c:pt idx="3">
                  <c:v>-5.9751409373306696E-2</c:v>
                </c:pt>
                <c:pt idx="4">
                  <c:v>0.52152563063099988</c:v>
                </c:pt>
                <c:pt idx="5">
                  <c:v>1.2734455849259469</c:v>
                </c:pt>
                <c:pt idx="6">
                  <c:v>-0.94383294632278192</c:v>
                </c:pt>
                <c:pt idx="7">
                  <c:v>-3.1258154237818636E-2</c:v>
                </c:pt>
                <c:pt idx="8">
                  <c:v>-0.31761563875214582</c:v>
                </c:pt>
                <c:pt idx="9">
                  <c:v>-8.7695077300457891E-2</c:v>
                </c:pt>
                <c:pt idx="10">
                  <c:v>-0.12297234740783081</c:v>
                </c:pt>
              </c:numCache>
            </c:numRef>
          </c:val>
          <c:extLst>
            <c:ext xmlns:c16="http://schemas.microsoft.com/office/drawing/2014/chart" uri="{C3380CC4-5D6E-409C-BE32-E72D297353CC}">
              <c16:uniqueId val="{00000016-ECAF-477E-A535-C5C4412912EF}"/>
            </c:ext>
          </c:extLst>
        </c:ser>
        <c:dLbls>
          <c:dLblPos val="inEnd"/>
          <c:showLegendKey val="0"/>
          <c:showVal val="1"/>
          <c:showCatName val="0"/>
          <c:showSerName val="0"/>
          <c:showPercent val="0"/>
          <c:showBubbleSize val="0"/>
        </c:dLbls>
        <c:gapWidth val="115"/>
        <c:overlap val="-20"/>
        <c:axId val="755107792"/>
        <c:axId val="755108880"/>
      </c:barChart>
      <c:catAx>
        <c:axId val="755107792"/>
        <c:scaling>
          <c:orientation val="maxMin"/>
        </c:scaling>
        <c:delete val="0"/>
        <c:axPos val="l"/>
        <c:numFmt formatCode="General" sourceLinked="0"/>
        <c:majorTickMark val="none"/>
        <c:minorTickMark val="none"/>
        <c:tickLblPos val="high"/>
        <c:spPr>
          <a:noFill/>
          <a:ln w="12700" cap="flat" cmpd="sng" algn="ctr">
            <a:solidFill>
              <a:schemeClr val="lt1">
                <a:lumMod val="95000"/>
                <a:alpha val="54000"/>
              </a:schemeClr>
            </a:solidFill>
            <a:round/>
          </a:ln>
          <a:effectLst/>
        </c:spPr>
        <c:txPr>
          <a:bodyPr rot="0" spcFirstLastPara="1" vertOverflow="ellipsis" wrap="square" anchor="ctr" anchorCtr="1"/>
          <a:lstStyle/>
          <a:p>
            <a:pPr>
              <a:defRPr sz="900" b="0" i="0" u="none" strike="noStrike" kern="1200" baseline="0">
                <a:solidFill>
                  <a:schemeClr val="lt1">
                    <a:lumMod val="85000"/>
                  </a:schemeClr>
                </a:solidFill>
                <a:latin typeface="+mn-lt"/>
                <a:ea typeface="+mn-ea"/>
                <a:cs typeface="+mn-cs"/>
              </a:defRPr>
            </a:pPr>
            <a:endParaRPr lang="es-419"/>
          </a:p>
        </c:txPr>
        <c:crossAx val="755108880"/>
        <c:crosses val="autoZero"/>
        <c:auto val="1"/>
        <c:lblAlgn val="ctr"/>
        <c:lblOffset val="100"/>
        <c:noMultiLvlLbl val="0"/>
      </c:catAx>
      <c:valAx>
        <c:axId val="755108880"/>
        <c:scaling>
          <c:orientation val="minMax"/>
        </c:scaling>
        <c:delete val="0"/>
        <c:axPos val="t"/>
        <c:majorGridlines>
          <c:spPr>
            <a:ln w="9525" cap="flat" cmpd="sng" algn="ctr">
              <a:solidFill>
                <a:schemeClr val="lt1">
                  <a:lumMod val="95000"/>
                  <a:alpha val="10000"/>
                </a:schemeClr>
              </a:solidFill>
              <a:round/>
            </a:ln>
            <a:effectLst/>
          </c:spPr>
        </c:majorGridlines>
        <c:numFmt formatCode="0.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lt1">
                    <a:lumMod val="85000"/>
                  </a:schemeClr>
                </a:solidFill>
                <a:latin typeface="+mn-lt"/>
                <a:ea typeface="+mn-ea"/>
                <a:cs typeface="+mn-cs"/>
              </a:defRPr>
            </a:pPr>
            <a:endParaRPr lang="es-419"/>
          </a:p>
        </c:txPr>
        <c:crossAx val="755107792"/>
        <c:crosses val="autoZero"/>
        <c:crossBetween val="between"/>
      </c:valAx>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419"/>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r>
              <a:rPr lang="es-CO"/>
              <a:t>Participación %</a:t>
            </a:r>
          </a:p>
        </c:rich>
      </c:tx>
      <c:overlay val="0"/>
      <c:spPr>
        <a:noFill/>
        <a:ln>
          <a:noFill/>
        </a:ln>
        <a:effectLst/>
      </c:spPr>
      <c:txPr>
        <a:bodyPr rot="0" spcFirstLastPara="1" vertOverflow="ellipsis" vert="horz" wrap="square" anchor="ctr" anchorCtr="1"/>
        <a:lstStyle/>
        <a:p>
          <a:pPr>
            <a:defRPr sz="1600" b="1" i="0" u="none" strike="noStrike" kern="1200" spc="100" baseline="0">
              <a:solidFill>
                <a:schemeClr val="lt1">
                  <a:lumMod val="95000"/>
                </a:schemeClr>
              </a:solidFill>
              <a:effectLst>
                <a:outerShdw blurRad="50800" dist="38100" dir="5400000" algn="t" rotWithShape="0">
                  <a:prstClr val="black">
                    <a:alpha val="40000"/>
                  </a:prstClr>
                </a:outerShdw>
              </a:effectLst>
              <a:latin typeface="+mn-lt"/>
              <a:ea typeface="+mn-ea"/>
              <a:cs typeface="+mn-cs"/>
            </a:defRPr>
          </a:pPr>
          <a:endParaRPr lang="es-419"/>
        </a:p>
      </c:txPr>
    </c:title>
    <c:autoTitleDeleted val="0"/>
    <c:view3D>
      <c:rotX val="30"/>
      <c:rotY val="0"/>
      <c:depthPercent val="100"/>
      <c:rAngAx val="0"/>
    </c:view3D>
    <c:floor>
      <c:thickness val="0"/>
      <c:spPr>
        <a:noFill/>
        <a:ln>
          <a:noFill/>
        </a:ln>
        <a:effectLst/>
        <a:sp3d/>
      </c:spPr>
    </c:floor>
    <c:sideWall>
      <c:thickness val="0"/>
      <c:spPr>
        <a:noFill/>
        <a:ln>
          <a:noFill/>
        </a:ln>
        <a:effectLst/>
        <a:sp3d/>
      </c:spPr>
    </c:sideWall>
    <c:backWall>
      <c:thickness val="0"/>
      <c:spPr>
        <a:noFill/>
        <a:ln>
          <a:noFill/>
        </a:ln>
        <a:effectLst/>
        <a:sp3d/>
      </c:spPr>
    </c:backWall>
    <c:plotArea>
      <c:layout/>
      <c:pie3DChart>
        <c:varyColors val="1"/>
        <c:ser>
          <c:idx val="0"/>
          <c:order val="0"/>
          <c:tx>
            <c:strRef>
              <c:f>GRAFICAS!$D$30</c:f>
              <c:strCache>
                <c:ptCount val="1"/>
                <c:pt idx="0">
                  <c:v>PARTICIPACIÓN %</c:v>
                </c:pt>
              </c:strCache>
            </c:strRef>
          </c:tx>
          <c:dPt>
            <c:idx val="0"/>
            <c:bubble3D val="0"/>
            <c:spPr>
              <a:gradFill rotWithShape="1">
                <a:gsLst>
                  <a:gs pos="0">
                    <a:schemeClr val="accent1">
                      <a:shade val="40000"/>
                      <a:satMod val="155000"/>
                    </a:schemeClr>
                  </a:gs>
                  <a:gs pos="65000">
                    <a:schemeClr val="accent1">
                      <a:shade val="85000"/>
                      <a:satMod val="155000"/>
                    </a:schemeClr>
                  </a:gs>
                  <a:gs pos="100000">
                    <a:schemeClr val="accent1">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1-6F9D-4251-A84D-33557E1AA51F}"/>
              </c:ext>
            </c:extLst>
          </c:dPt>
          <c:dPt>
            <c:idx val="1"/>
            <c:bubble3D val="0"/>
            <c:spPr>
              <a:gradFill rotWithShape="1">
                <a:gsLst>
                  <a:gs pos="0">
                    <a:schemeClr val="accent2">
                      <a:shade val="40000"/>
                      <a:satMod val="155000"/>
                    </a:schemeClr>
                  </a:gs>
                  <a:gs pos="65000">
                    <a:schemeClr val="accent2">
                      <a:shade val="85000"/>
                      <a:satMod val="155000"/>
                    </a:schemeClr>
                  </a:gs>
                  <a:gs pos="100000">
                    <a:schemeClr val="accent2">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3-6F9D-4251-A84D-33557E1AA51F}"/>
              </c:ext>
            </c:extLst>
          </c:dPt>
          <c:dPt>
            <c:idx val="2"/>
            <c:bubble3D val="0"/>
            <c:spPr>
              <a:gradFill rotWithShape="1">
                <a:gsLst>
                  <a:gs pos="0">
                    <a:schemeClr val="accent3">
                      <a:shade val="40000"/>
                      <a:satMod val="155000"/>
                    </a:schemeClr>
                  </a:gs>
                  <a:gs pos="65000">
                    <a:schemeClr val="accent3">
                      <a:shade val="85000"/>
                      <a:satMod val="155000"/>
                    </a:schemeClr>
                  </a:gs>
                  <a:gs pos="100000">
                    <a:schemeClr val="accent3">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5-6F9D-4251-A84D-33557E1AA51F}"/>
              </c:ext>
            </c:extLst>
          </c:dPt>
          <c:dPt>
            <c:idx val="3"/>
            <c:bubble3D val="0"/>
            <c:spPr>
              <a:gradFill rotWithShape="1">
                <a:gsLst>
                  <a:gs pos="0">
                    <a:schemeClr val="accent4">
                      <a:shade val="40000"/>
                      <a:satMod val="155000"/>
                    </a:schemeClr>
                  </a:gs>
                  <a:gs pos="65000">
                    <a:schemeClr val="accent4">
                      <a:shade val="85000"/>
                      <a:satMod val="155000"/>
                    </a:schemeClr>
                  </a:gs>
                  <a:gs pos="100000">
                    <a:schemeClr val="accent4">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7-6F9D-4251-A84D-33557E1AA51F}"/>
              </c:ext>
            </c:extLst>
          </c:dPt>
          <c:dPt>
            <c:idx val="4"/>
            <c:bubble3D val="0"/>
            <c:spPr>
              <a:gradFill rotWithShape="1">
                <a:gsLst>
                  <a:gs pos="0">
                    <a:schemeClr val="accent5">
                      <a:shade val="40000"/>
                      <a:satMod val="155000"/>
                    </a:schemeClr>
                  </a:gs>
                  <a:gs pos="65000">
                    <a:schemeClr val="accent5">
                      <a:shade val="85000"/>
                      <a:satMod val="155000"/>
                    </a:schemeClr>
                  </a:gs>
                  <a:gs pos="100000">
                    <a:schemeClr val="accent5">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9-6F9D-4251-A84D-33557E1AA51F}"/>
              </c:ext>
            </c:extLst>
          </c:dPt>
          <c:dPt>
            <c:idx val="5"/>
            <c:bubble3D val="0"/>
            <c:spPr>
              <a:gradFill rotWithShape="1">
                <a:gsLst>
                  <a:gs pos="0">
                    <a:schemeClr val="accent6">
                      <a:shade val="40000"/>
                      <a:satMod val="155000"/>
                    </a:schemeClr>
                  </a:gs>
                  <a:gs pos="65000">
                    <a:schemeClr val="accent6">
                      <a:shade val="85000"/>
                      <a:satMod val="155000"/>
                    </a:schemeClr>
                  </a:gs>
                  <a:gs pos="100000">
                    <a:schemeClr val="accent6">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B-6F9D-4251-A84D-33557E1AA51F}"/>
              </c:ext>
            </c:extLst>
          </c:dPt>
          <c:dPt>
            <c:idx val="6"/>
            <c:bubble3D val="0"/>
            <c:spPr>
              <a:gradFill rotWithShape="1">
                <a:gsLst>
                  <a:gs pos="0">
                    <a:schemeClr val="accent1">
                      <a:lumMod val="60000"/>
                      <a:shade val="40000"/>
                      <a:satMod val="155000"/>
                    </a:schemeClr>
                  </a:gs>
                  <a:gs pos="65000">
                    <a:schemeClr val="accent1">
                      <a:lumMod val="60000"/>
                      <a:shade val="85000"/>
                      <a:satMod val="155000"/>
                    </a:schemeClr>
                  </a:gs>
                  <a:gs pos="100000">
                    <a:schemeClr val="accent1">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D-6F9D-4251-A84D-33557E1AA51F}"/>
              </c:ext>
            </c:extLst>
          </c:dPt>
          <c:dPt>
            <c:idx val="7"/>
            <c:bubble3D val="0"/>
            <c:spPr>
              <a:gradFill rotWithShape="1">
                <a:gsLst>
                  <a:gs pos="0">
                    <a:schemeClr val="accent2">
                      <a:lumMod val="60000"/>
                      <a:shade val="40000"/>
                      <a:satMod val="155000"/>
                    </a:schemeClr>
                  </a:gs>
                  <a:gs pos="65000">
                    <a:schemeClr val="accent2">
                      <a:lumMod val="60000"/>
                      <a:shade val="85000"/>
                      <a:satMod val="155000"/>
                    </a:schemeClr>
                  </a:gs>
                  <a:gs pos="100000">
                    <a:schemeClr val="accent2">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0F-6F9D-4251-A84D-33557E1AA51F}"/>
              </c:ext>
            </c:extLst>
          </c:dPt>
          <c:dPt>
            <c:idx val="8"/>
            <c:bubble3D val="0"/>
            <c:spPr>
              <a:gradFill rotWithShape="1">
                <a:gsLst>
                  <a:gs pos="0">
                    <a:schemeClr val="accent3">
                      <a:lumMod val="60000"/>
                      <a:shade val="40000"/>
                      <a:satMod val="155000"/>
                    </a:schemeClr>
                  </a:gs>
                  <a:gs pos="65000">
                    <a:schemeClr val="accent3">
                      <a:lumMod val="60000"/>
                      <a:shade val="85000"/>
                      <a:satMod val="155000"/>
                    </a:schemeClr>
                  </a:gs>
                  <a:gs pos="100000">
                    <a:schemeClr val="accent3">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1-6F9D-4251-A84D-33557E1AA51F}"/>
              </c:ext>
            </c:extLst>
          </c:dPt>
          <c:dPt>
            <c:idx val="9"/>
            <c:bubble3D val="0"/>
            <c:spPr>
              <a:gradFill rotWithShape="1">
                <a:gsLst>
                  <a:gs pos="0">
                    <a:schemeClr val="accent4">
                      <a:lumMod val="60000"/>
                      <a:shade val="40000"/>
                      <a:satMod val="155000"/>
                    </a:schemeClr>
                  </a:gs>
                  <a:gs pos="65000">
                    <a:schemeClr val="accent4">
                      <a:lumMod val="60000"/>
                      <a:shade val="85000"/>
                      <a:satMod val="155000"/>
                    </a:schemeClr>
                  </a:gs>
                  <a:gs pos="100000">
                    <a:schemeClr val="accent4">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3-6F9D-4251-A84D-33557E1AA51F}"/>
              </c:ext>
            </c:extLst>
          </c:dPt>
          <c:dPt>
            <c:idx val="10"/>
            <c:bubble3D val="0"/>
            <c:spPr>
              <a:gradFill rotWithShape="1">
                <a:gsLst>
                  <a:gs pos="0">
                    <a:schemeClr val="accent5">
                      <a:lumMod val="60000"/>
                      <a:shade val="40000"/>
                      <a:satMod val="155000"/>
                    </a:schemeClr>
                  </a:gs>
                  <a:gs pos="65000">
                    <a:schemeClr val="accent5">
                      <a:lumMod val="60000"/>
                      <a:shade val="85000"/>
                      <a:satMod val="155000"/>
                    </a:schemeClr>
                  </a:gs>
                  <a:gs pos="100000">
                    <a:schemeClr val="accent5">
                      <a:lumMod val="60000"/>
                      <a:shade val="95000"/>
                      <a:satMod val="155000"/>
                    </a:schemeClr>
                  </a:gs>
                </a:gsLst>
                <a:lin ang="16200000" scaled="0"/>
              </a:gradFill>
              <a:ln>
                <a:noFill/>
              </a:ln>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c:spPr>
            <c:extLst>
              <c:ext xmlns:c16="http://schemas.microsoft.com/office/drawing/2014/chart" uri="{C3380CC4-5D6E-409C-BE32-E72D297353CC}">
                <c16:uniqueId val="{00000015-6F9D-4251-A84D-33557E1AA51F}"/>
              </c:ext>
            </c:extLst>
          </c:dPt>
          <c:dLbls>
            <c:dLbl>
              <c:idx val="0"/>
              <c:layout>
                <c:manualLayout>
                  <c:x val="-5.6862026196672875E-2"/>
                  <c:y val="-1.0387669565914184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F9D-4251-A84D-33557E1AA51F}"/>
                </c:ext>
              </c:extLst>
            </c:dLbl>
            <c:dLbl>
              <c:idx val="1"/>
              <c:layout>
                <c:manualLayout>
                  <c:x val="-7.7745383867832843E-3"/>
                  <c:y val="-9.1954045181535903E-3"/>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3-6F9D-4251-A84D-33557E1AA51F}"/>
                </c:ext>
              </c:extLst>
            </c:dLbl>
            <c:dLbl>
              <c:idx val="2"/>
              <c:layout>
                <c:manualLayout>
                  <c:x val="-1.3605442176870748E-2"/>
                  <c:y val="2.5089214731762087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5-6F9D-4251-A84D-33557E1AA51F}"/>
                </c:ext>
              </c:extLst>
            </c:dLbl>
            <c:dLbl>
              <c:idx val="3"/>
              <c:layout>
                <c:manualLayout>
                  <c:x val="0"/>
                  <c:y val="-2.8520959005873047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7-6F9D-4251-A84D-33557E1AA51F}"/>
                </c:ext>
              </c:extLst>
            </c:dLbl>
            <c:dLbl>
              <c:idx val="4"/>
              <c:layout>
                <c:manualLayout>
                  <c:x val="0"/>
                  <c:y val="-0.1254212146912154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9-6F9D-4251-A84D-33557E1AA51F}"/>
                </c:ext>
              </c:extLst>
            </c:dLbl>
            <c:dLbl>
              <c:idx val="5"/>
              <c:layout>
                <c:manualLayout>
                  <c:x val="3.9492248443113984E-2"/>
                  <c:y val="-6.7432966466459576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B-6F9D-4251-A84D-33557E1AA51F}"/>
                </c:ext>
              </c:extLst>
            </c:dLbl>
            <c:dLbl>
              <c:idx val="7"/>
              <c:layout>
                <c:manualLayout>
                  <c:x val="-1.7793591813042315E-2"/>
                  <c:y val="-4.6911661278597756E-2"/>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0F-6F9D-4251-A84D-33557E1AA51F}"/>
                </c:ext>
              </c:extLst>
            </c:dLbl>
            <c:dLbl>
              <c:idx val="10"/>
              <c:layout>
                <c:manualLayout>
                  <c:x val="8.1122610765356675E-3"/>
                  <c:y val="-9.5069863352909966E-3"/>
                </c:manualLayout>
              </c:layout>
              <c:dLblPos val="bestFit"/>
              <c:showLegendKey val="0"/>
              <c:showVal val="1"/>
              <c:showCatName val="1"/>
              <c:showSerName val="0"/>
              <c:showPercent val="0"/>
              <c:showBubbleSize val="0"/>
              <c:extLst>
                <c:ext xmlns:c15="http://schemas.microsoft.com/office/drawing/2012/chart" uri="{CE6537A1-D6FC-4f65-9D91-7224C49458BB}"/>
                <c:ext xmlns:c16="http://schemas.microsoft.com/office/drawing/2014/chart" uri="{C3380CC4-5D6E-409C-BE32-E72D297353CC}">
                  <c16:uniqueId val="{00000015-6F9D-4251-A84D-33557E1AA51F}"/>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lt1">
                        <a:lumMod val="85000"/>
                      </a:schemeClr>
                    </a:solidFill>
                    <a:latin typeface="+mn-lt"/>
                    <a:ea typeface="+mn-ea"/>
                    <a:cs typeface="+mn-cs"/>
                  </a:defRPr>
                </a:pPr>
                <a:endParaRPr lang="es-419"/>
              </a:p>
            </c:txPr>
            <c:dLblPos val="outEnd"/>
            <c:showLegendKey val="0"/>
            <c:showVal val="1"/>
            <c:showCatName val="1"/>
            <c:showSerName val="0"/>
            <c:showPercent val="0"/>
            <c:showBubbleSize val="0"/>
            <c:showLeaderLines val="1"/>
            <c:leaderLines>
              <c:spPr>
                <a:ln w="9525">
                  <a:solidFill>
                    <a:schemeClr val="lt1">
                      <a:lumMod val="95000"/>
                      <a:alpha val="54000"/>
                    </a:schemeClr>
                  </a:solidFill>
                </a:ln>
                <a:effectLst/>
              </c:spPr>
            </c:leaderLines>
            <c:extLst>
              <c:ext xmlns:c15="http://schemas.microsoft.com/office/drawing/2012/chart" uri="{CE6537A1-D6FC-4f65-9D91-7224C49458BB}"/>
            </c:extLst>
          </c:dLbls>
          <c:cat>
            <c:strRef>
              <c:extLst>
                <c:ext xmlns:c15="http://schemas.microsoft.com/office/drawing/2012/chart" uri="{02D57815-91ED-43cb-92C2-25804820EDAC}">
                  <c15:fullRef>
                    <c15:sqref>GRAFICAS!$A$31:$A$44</c15:sqref>
                  </c15:fullRef>
                </c:ext>
              </c:extLst>
              <c:f>(GRAFICAS!$A$31:$A$38,GRAFICAS!$A$40:$A$42)</c:f>
              <c:strCache>
                <c:ptCount val="11"/>
                <c:pt idx="0">
                  <c:v>Tripulación  </c:v>
                </c:pt>
                <c:pt idx="1">
                  <c:v>Seguros</c:v>
                </c:pt>
                <c:pt idx="2">
                  <c:v>Servicios Aeronaúticos </c:v>
                </c:pt>
                <c:pt idx="3">
                  <c:v>Mantenimiento </c:v>
                </c:pt>
                <c:pt idx="4">
                  <c:v>Servicio de Pasajeros</c:v>
                </c:pt>
                <c:pt idx="5">
                  <c:v>Combustible </c:v>
                </c:pt>
                <c:pt idx="6">
                  <c:v>Depreciación</c:v>
                </c:pt>
                <c:pt idx="7">
                  <c:v>Arriendo </c:v>
                </c:pt>
                <c:pt idx="8">
                  <c:v>Administración </c:v>
                </c:pt>
                <c:pt idx="9">
                  <c:v>Ventas</c:v>
                </c:pt>
                <c:pt idx="10">
                  <c:v>Financieros</c:v>
                </c:pt>
              </c:strCache>
            </c:strRef>
          </c:cat>
          <c:val>
            <c:numRef>
              <c:extLst>
                <c:ext xmlns:c15="http://schemas.microsoft.com/office/drawing/2012/chart" uri="{02D57815-91ED-43cb-92C2-25804820EDAC}">
                  <c15:fullRef>
                    <c15:sqref>GRAFICAS!$D$31:$D$44</c15:sqref>
                  </c15:fullRef>
                </c:ext>
              </c:extLst>
              <c:f>(GRAFICAS!$D$31:$D$38,GRAFICAS!$D$40:$D$42)</c:f>
              <c:numCache>
                <c:formatCode>0.0%</c:formatCode>
                <c:ptCount val="11"/>
                <c:pt idx="0">
                  <c:v>7.3521774767916964E-2</c:v>
                </c:pt>
                <c:pt idx="1">
                  <c:v>1.046153480490733E-2</c:v>
                </c:pt>
                <c:pt idx="2">
                  <c:v>8.5340146379972767E-2</c:v>
                </c:pt>
                <c:pt idx="3">
                  <c:v>0.11510022401207781</c:v>
                </c:pt>
                <c:pt idx="4">
                  <c:v>2.4322831662187312E-2</c:v>
                </c:pt>
                <c:pt idx="5">
                  <c:v>0.4080564850792211</c:v>
                </c:pt>
                <c:pt idx="6">
                  <c:v>2.1074004288198938E-3</c:v>
                </c:pt>
                <c:pt idx="7">
                  <c:v>0.10164950105771402</c:v>
                </c:pt>
                <c:pt idx="8">
                  <c:v>7.282261493273913E-2</c:v>
                </c:pt>
                <c:pt idx="9">
                  <c:v>8.2036771853988957E-2</c:v>
                </c:pt>
                <c:pt idx="10">
                  <c:v>2.4580715020454828E-2</c:v>
                </c:pt>
              </c:numCache>
            </c:numRef>
          </c:val>
          <c:extLst>
            <c:ext xmlns:c15="http://schemas.microsoft.com/office/drawing/2012/chart" uri="{02D57815-91ED-43cb-92C2-25804820EDAC}">
              <c15:categoryFilterExceptions/>
            </c:ext>
            <c:ext xmlns:c16="http://schemas.microsoft.com/office/drawing/2014/chart" uri="{C3380CC4-5D6E-409C-BE32-E72D297353CC}">
              <c16:uniqueId val="{00000016-6F9D-4251-A84D-33557E1AA51F}"/>
            </c:ext>
          </c:extLst>
        </c:ser>
        <c:dLbls>
          <c:dLblPos val="outEnd"/>
          <c:showLegendKey val="0"/>
          <c:showVal val="1"/>
          <c:showCatName val="0"/>
          <c:showSerName val="0"/>
          <c:showPercent val="0"/>
          <c:showBubbleSize val="0"/>
          <c:showLeaderLines val="1"/>
        </c:dLbls>
      </c:pie3DChart>
      <c:spPr>
        <a:noFill/>
        <a:ln>
          <a:noFill/>
        </a:ln>
        <a:effectLst/>
      </c:spPr>
    </c:plotArea>
    <c:plotVisOnly val="1"/>
    <c:dispBlanksAs val="gap"/>
    <c:showDLblsOverMax val="0"/>
  </c:chart>
  <c: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a:ln>
      <a:noFill/>
    </a:ln>
    <a:effectLst/>
  </c:spPr>
  <c:txPr>
    <a:bodyPr/>
    <a:lstStyle/>
    <a:p>
      <a:pPr>
        <a:defRPr/>
      </a:pPr>
      <a:endParaRPr lang="es-419"/>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28">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gradFill>
        <a:gsLst>
          <a:gs pos="100000">
            <a:schemeClr val="dk1">
              <a:lumMod val="95000"/>
              <a:lumOff val="5000"/>
            </a:schemeClr>
          </a:gs>
          <a:gs pos="0">
            <a:schemeClr val="dk1">
              <a:lumMod val="75000"/>
              <a:lumOff val="25000"/>
            </a:schemeClr>
          </a:gs>
        </a:gsLst>
        <a:path path="circle">
          <a:fillToRect l="50000" t="50000" r="50000" b="50000"/>
        </a:path>
      </a:gradFill>
      <a:ln w="9525">
        <a:solidFill>
          <a:schemeClr val="dk1">
            <a:lumMod val="75000"/>
            <a:lumOff val="25000"/>
          </a:schemeClr>
        </a:solidFill>
      </a:ln>
    </cs:spPr>
  </cs:downBar>
  <cs:dropLine>
    <cs:lnRef idx="0"/>
    <cs:fillRef idx="0"/>
    <cs:effectRef idx="0"/>
    <cs:fontRef idx="minor">
      <a:schemeClr val="tx1"/>
    </cs:fontRef>
    <cs:spPr>
      <a:ln w="9525" cap="flat" cmpd="sng" algn="ctr">
        <a:solidFill>
          <a:schemeClr val="lt1"/>
        </a:solidFill>
        <a:round/>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cap="flat" cmpd="sng" algn="ctr">
        <a:solidFill>
          <a:schemeClr val="lt1"/>
        </a:solidFill>
        <a:round/>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gradFill>
        <a:gsLst>
          <a:gs pos="100000">
            <a:schemeClr val="lt1">
              <a:lumMod val="85000"/>
            </a:schemeClr>
          </a:gs>
          <a:gs pos="0">
            <a:schemeClr val="lt1"/>
          </a:gs>
        </a:gsLst>
        <a:path path="circle">
          <a:fillToRect l="50000" t="50000" r="50000" b="50000"/>
        </a:path>
      </a:gradFill>
      <a:ln w="9525" cap="flat" cmpd="sng" algn="ctr">
        <a:solidFill>
          <a:schemeClr val="lt1"/>
        </a:solidFill>
        <a:round/>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222">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ize="5"/>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68">
  <cs:axisTitle>
    <cs:lnRef idx="0"/>
    <cs:fillRef idx="0"/>
    <cs:effectRef idx="0"/>
    <cs:fontRef idx="minor">
      <a:schemeClr val="lt1">
        <a:lumMod val="85000"/>
      </a:schemeClr>
    </cs:fontRef>
    <cs:defRPr sz="900" b="1" kern="1200" cap="all"/>
  </cs:axisTitle>
  <cs:category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categoryAxis>
  <cs:chartArea>
    <cs:lnRef idx="0"/>
    <cs:fillRef idx="0"/>
    <cs:effectRef idx="0"/>
    <cs:fontRef idx="minor">
      <a:schemeClr val="dk1"/>
    </cs:fontRef>
    <cs:spPr>
      <a:gradFill flip="none" rotWithShape="1">
        <a:gsLst>
          <a:gs pos="0">
            <a:schemeClr val="dk1">
              <a:lumMod val="65000"/>
              <a:lumOff val="35000"/>
            </a:schemeClr>
          </a:gs>
          <a:gs pos="100000">
            <a:schemeClr val="dk1">
              <a:lumMod val="85000"/>
              <a:lumOff val="15000"/>
            </a:schemeClr>
          </a:gs>
        </a:gsLst>
        <a:path path="circle">
          <a:fillToRect l="50000" t="50000" r="50000" b="50000"/>
        </a:path>
        <a:tileRect/>
      </a:gradFill>
    </cs:spPr>
    <cs:defRPr sz="1000" kern="1200"/>
  </cs:chartArea>
  <cs:dataLabel>
    <cs:lnRef idx="0"/>
    <cs:fillRef idx="0"/>
    <cs:effectRef idx="0"/>
    <cs:fontRef idx="minor">
      <a:schemeClr val="lt1">
        <a:lumMod val="85000"/>
      </a:schemeClr>
    </cs:fontRef>
    <cs:defRPr sz="900" kern="1200"/>
  </cs:dataLabel>
  <cs:dataLabelCallout>
    <cs:lnRef idx="0"/>
    <cs:fillRef idx="0"/>
    <cs:effectRef idx="0"/>
    <cs:fontRef idx="minor">
      <a:schemeClr val="dk1">
        <a:lumMod val="65000"/>
        <a:lumOff val="35000"/>
      </a:schemeClr>
    </cs:fontRef>
    <cs:spPr>
      <a:solidFill>
        <a:schemeClr val="lt1"/>
      </a:solidFill>
    </cs:spPr>
    <cs:defRPr sz="900" kern="1200"/>
    <cs:bodyPr rot="0" spcFirstLastPara="1" vertOverflow="clip" horzOverflow="clip" vert="horz" wrap="square" lIns="36576" tIns="18288" rIns="36576" bIns="18288" anchor="ctr" anchorCtr="1">
      <a:spAutoFit/>
    </cs:bodyPr>
  </cs:dataLabelCallout>
  <cs:dataPoint>
    <cs:lnRef idx="0"/>
    <cs:fillRef idx="3">
      <cs:styleClr val="auto"/>
    </cs:fillRef>
    <cs:effectRef idx="3"/>
    <cs:fontRef idx="minor">
      <a:schemeClr val="tx1"/>
    </cs:fontRef>
  </cs:dataPoint>
  <cs:dataPoint3D>
    <cs:lnRef idx="0"/>
    <cs:fillRef idx="3">
      <cs:styleClr val="auto"/>
    </cs:fillRef>
    <cs:effectRef idx="3"/>
    <cs:fontRef idx="minor">
      <a:schemeClr val="tx1"/>
    </cs:fontRef>
  </cs:dataPoint3D>
  <cs:dataPointLine>
    <cs:lnRef idx="0">
      <cs:styleClr val="auto"/>
    </cs:lnRef>
    <cs:fillRef idx="3"/>
    <cs:effectRef idx="3"/>
    <cs:fontRef idx="minor">
      <a:schemeClr val="tx1"/>
    </cs:fontRef>
    <cs:spPr>
      <a:ln w="34925" cap="rnd">
        <a:solidFill>
          <a:schemeClr val="phClr"/>
        </a:solidFill>
        <a:round/>
      </a:ln>
    </cs:spPr>
  </cs:dataPointLine>
  <cs:dataPointMarker>
    <cs:lnRef idx="0">
      <cs:styleClr val="auto"/>
    </cs:lnRef>
    <cs:fillRef idx="3">
      <cs:styleClr val="auto"/>
    </cs:fillRef>
    <cs:effectRef idx="3"/>
    <cs:fontRef idx="minor">
      <a:schemeClr val="tx1"/>
    </cs:fontRef>
    <cs:spPr>
      <a:ln w="9525">
        <a:solidFill>
          <a:schemeClr val="phClr"/>
        </a:solidFill>
        <a:round/>
      </a:ln>
    </cs:spPr>
  </cs:dataPointMarker>
  <cs:dataPointMarkerLayout symbol="circle" size="6"/>
  <cs:dataPointWireframe>
    <cs:lnRef idx="0">
      <cs:styleClr val="auto"/>
    </cs:lnRef>
    <cs:fillRef idx="3"/>
    <cs:effectRef idx="3"/>
    <cs:fontRef idx="minor">
      <a:schemeClr val="tx1"/>
    </cs:fontRef>
    <cs:spPr>
      <a:ln w="9525" cap="rnd">
        <a:solidFill>
          <a:schemeClr val="phClr"/>
        </a:solidFill>
        <a:round/>
      </a:ln>
    </cs:spPr>
  </cs:dataPointWireframe>
  <cs:dataTable>
    <cs:lnRef idx="0"/>
    <cs:fillRef idx="0"/>
    <cs:effectRef idx="0"/>
    <cs:fontRef idx="minor">
      <a:schemeClr val="lt1">
        <a:lumMod val="85000"/>
      </a:schemeClr>
    </cs:fontRef>
    <cs:spPr>
      <a:ln w="9525">
        <a:solidFill>
          <a:schemeClr val="lt1">
            <a:lumMod val="95000"/>
            <a:alpha val="54000"/>
          </a:schemeClr>
        </a:solidFill>
      </a:ln>
    </cs:spPr>
    <cs:defRPr sz="900" kern="1200"/>
  </cs:dataTable>
  <cs:downBar>
    <cs:lnRef idx="0"/>
    <cs:fillRef idx="0"/>
    <cs:effectRef idx="0"/>
    <cs:fontRef idx="minor">
      <a:schemeClr val="tx1"/>
    </cs:fontRef>
    <cs:spPr>
      <a:solidFill>
        <a:schemeClr val="dk1">
          <a:lumMod val="75000"/>
          <a:lumOff val="25000"/>
        </a:schemeClr>
      </a:solidFill>
      <a:ln w="9525">
        <a:solidFill>
          <a:schemeClr val="lt1">
            <a:lumMod val="95000"/>
            <a:alpha val="54000"/>
          </a:schemeClr>
        </a:solidFill>
      </a:ln>
    </cs:spPr>
  </cs:downBar>
  <cs:dropLine>
    <cs:lnRef idx="0"/>
    <cs:fillRef idx="0"/>
    <cs:effectRef idx="0"/>
    <cs:fontRef idx="minor">
      <a:schemeClr val="tx1"/>
    </cs:fontRef>
    <cs:spPr>
      <a:ln w="9525">
        <a:solidFill>
          <a:schemeClr val="lt1">
            <a:lumMod val="95000"/>
            <a:alpha val="54000"/>
          </a:schemeClr>
        </a:solidFill>
        <a:prstDash val="dash"/>
      </a:ln>
    </cs:spPr>
  </cs:dropLine>
  <cs:errorBar>
    <cs:lnRef idx="0"/>
    <cs:fillRef idx="0"/>
    <cs:effectRef idx="0"/>
    <cs:fontRef idx="minor">
      <a:schemeClr val="tx1"/>
    </cs:fontRef>
    <cs:spPr>
      <a:ln w="9525" cap="flat" cmpd="sng" algn="ctr">
        <a:solidFill>
          <a:schemeClr val="lt1">
            <a:lumMod val="95000"/>
          </a:schemeClr>
        </a:solidFill>
        <a:round/>
      </a:ln>
    </cs:spPr>
  </cs:errorBar>
  <cs:floor>
    <cs:lnRef idx="0"/>
    <cs:fillRef idx="0"/>
    <cs:effectRef idx="0"/>
    <cs:fontRef idx="minor">
      <a:schemeClr val="tx1"/>
    </cs:fontRef>
  </cs:floor>
  <cs:gridlineMajor>
    <cs:lnRef idx="0"/>
    <cs:fillRef idx="0"/>
    <cs:effectRef idx="0"/>
    <cs:fontRef idx="minor">
      <a:schemeClr val="tx1"/>
    </cs:fontRef>
    <cs:spPr>
      <a:ln w="9525" cap="flat" cmpd="sng" algn="ctr">
        <a:solidFill>
          <a:schemeClr val="lt1">
            <a:lumMod val="95000"/>
            <a:alpha val="10000"/>
          </a:schemeClr>
        </a:solidFill>
        <a:round/>
      </a:ln>
    </cs:spPr>
  </cs:gridlineMajor>
  <cs:gridlineMinor>
    <cs:lnRef idx="0"/>
    <cs:fillRef idx="0"/>
    <cs:effectRef idx="0"/>
    <cs:fontRef idx="minor">
      <a:schemeClr val="tx1"/>
    </cs:fontRef>
    <cs:spPr>
      <a:ln>
        <a:solidFill>
          <a:schemeClr val="lt1">
            <a:lumMod val="95000"/>
            <a:alpha val="5000"/>
          </a:schemeClr>
        </a:solidFill>
      </a:ln>
    </cs:spPr>
  </cs:gridlineMinor>
  <cs:hiLoLine>
    <cs:lnRef idx="0"/>
    <cs:fillRef idx="0"/>
    <cs:effectRef idx="0"/>
    <cs:fontRef idx="minor">
      <a:schemeClr val="tx1"/>
    </cs:fontRef>
    <cs:spPr>
      <a:ln w="9525">
        <a:solidFill>
          <a:schemeClr val="lt1">
            <a:lumMod val="95000"/>
            <a:alpha val="54000"/>
          </a:schemeClr>
        </a:solidFill>
        <a:prstDash val="dash"/>
      </a:ln>
    </cs:spPr>
  </cs:hiLoLine>
  <cs:leaderLine>
    <cs:lnRef idx="0"/>
    <cs:fillRef idx="0"/>
    <cs:effectRef idx="0"/>
    <cs:fontRef idx="minor">
      <a:schemeClr val="tx1"/>
    </cs:fontRef>
    <cs:spPr>
      <a:ln w="9525">
        <a:solidFill>
          <a:schemeClr val="lt1">
            <a:lumMod val="95000"/>
            <a:alpha val="54000"/>
          </a:schemeClr>
        </a:solidFill>
      </a:ln>
    </cs:spPr>
  </cs:leaderLine>
  <cs:legend>
    <cs:lnRef idx="0"/>
    <cs:fillRef idx="0"/>
    <cs:effectRef idx="0"/>
    <cs:fontRef idx="minor">
      <a:schemeClr val="lt1">
        <a:lumMod val="85000"/>
      </a:schemeClr>
    </cs:fontRef>
    <cs:defRPr sz="900" kern="1200"/>
  </cs:legend>
  <cs:plotArea>
    <cs:lnRef idx="0"/>
    <cs:fillRef idx="0"/>
    <cs:effectRef idx="0"/>
    <cs:fontRef idx="minor">
      <a:schemeClr val="tx1"/>
    </cs:fontRef>
  </cs:plotArea>
  <cs:plotArea3D>
    <cs:lnRef idx="0"/>
    <cs:fillRef idx="0"/>
    <cs:effectRef idx="0"/>
    <cs:fontRef idx="minor">
      <a:schemeClr val="tx1"/>
    </cs:fontRef>
  </cs:plotArea3D>
  <cs:seriesAxis>
    <cs:lnRef idx="0"/>
    <cs:fillRef idx="0"/>
    <cs:effectRef idx="0"/>
    <cs:fontRef idx="minor">
      <a:schemeClr val="lt1">
        <a:lumMod val="85000"/>
      </a:schemeClr>
    </cs:fontRef>
    <cs:spPr>
      <a:ln w="12700" cap="flat" cmpd="sng" algn="ctr">
        <a:solidFill>
          <a:schemeClr val="lt1">
            <a:lumMod val="95000"/>
            <a:alpha val="54000"/>
          </a:schemeClr>
        </a:solidFill>
        <a:round/>
      </a:ln>
    </cs:spPr>
    <cs:defRPr sz="900" kern="1200"/>
  </cs:seriesAxis>
  <cs:seriesLine>
    <cs:lnRef idx="0"/>
    <cs:fillRef idx="0"/>
    <cs:effectRef idx="0"/>
    <cs:fontRef idx="minor">
      <a:schemeClr val="lt1"/>
    </cs:fontRef>
    <cs:spPr>
      <a:ln w="9525" cap="flat" cmpd="sng" algn="ctr">
        <a:solidFill>
          <a:schemeClr val="lt1">
            <a:lumMod val="95000"/>
            <a:alpha val="54000"/>
          </a:schemeClr>
        </a:solidFill>
        <a:round/>
      </a:ln>
    </cs:spPr>
  </cs:seriesLine>
  <cs:title>
    <cs:lnRef idx="0"/>
    <cs:fillRef idx="0"/>
    <cs:effectRef idx="0"/>
    <cs:fontRef idx="minor">
      <a:schemeClr val="lt1">
        <a:lumMod val="95000"/>
      </a:schemeClr>
    </cs:fontRef>
    <cs:defRPr sz="1600" b="1" kern="1200" spc="100" baseline="0">
      <a:effectLst>
        <a:outerShdw blurRad="50800" dist="38100" dir="5400000" algn="t" rotWithShape="0">
          <a:prstClr val="black">
            <a:alpha val="40000"/>
          </a:prstClr>
        </a:outerShdw>
      </a:effectLst>
    </cs:defRPr>
  </cs:title>
  <cs:trendline>
    <cs:lnRef idx="0">
      <cs:styleClr val="auto"/>
    </cs:lnRef>
    <cs:fillRef idx="0"/>
    <cs:effectRef idx="0"/>
    <cs:fontRef idx="minor">
      <a:schemeClr val="tx1"/>
    </cs:fontRef>
    <cs:spPr>
      <a:ln w="19050" cap="rnd">
        <a:solidFill>
          <a:schemeClr val="phClr"/>
        </a:solidFill>
      </a:ln>
    </cs:spPr>
  </cs:trendline>
  <cs:trendlineLabel>
    <cs:lnRef idx="0"/>
    <cs:fillRef idx="0"/>
    <cs:effectRef idx="0"/>
    <cs:fontRef idx="minor">
      <a:schemeClr val="lt1">
        <a:lumMod val="85000"/>
      </a:schemeClr>
    </cs:fontRef>
    <cs:defRPr sz="900" kern="1200"/>
  </cs:trendlineLabel>
  <cs:upBar>
    <cs:lnRef idx="0"/>
    <cs:fillRef idx="0"/>
    <cs:effectRef idx="0"/>
    <cs:fontRef idx="minor">
      <a:schemeClr val="tx1"/>
    </cs:fontRef>
    <cs:spPr>
      <a:solidFill>
        <a:schemeClr val="lt1"/>
      </a:solidFill>
      <a:ln w="9525">
        <a:solidFill>
          <a:schemeClr val="lt1">
            <a:lumMod val="95000"/>
            <a:alpha val="54000"/>
          </a:schemeClr>
        </a:solidFill>
      </a:ln>
    </cs:spPr>
  </cs:upBar>
  <cs:valueAxis>
    <cs:lnRef idx="0"/>
    <cs:fillRef idx="0"/>
    <cs:effectRef idx="0"/>
    <cs:fontRef idx="minor">
      <a:schemeClr val="lt1">
        <a:lumMod val="85000"/>
      </a:schemeClr>
    </cs:fontRef>
    <cs:defRPr sz="900" kern="1200"/>
  </cs:valueAxis>
  <cs:wall>
    <cs:lnRef idx="0"/>
    <cs:fillRef idx="0"/>
    <cs:effectRef idx="0"/>
    <cs:fontRef idx="minor">
      <a:schemeClr val="tx1"/>
    </cs:fontRef>
  </cs:wall>
</cs:chartStyle>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2.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colors3.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E74D16AB-5F8F-4E8F-BC84-5572B0FB785A}" type="doc">
      <dgm:prSet loTypeId="urn:microsoft.com/office/officeart/2005/8/layout/arrow6" loCatId="process" qsTypeId="urn:microsoft.com/office/officeart/2005/8/quickstyle/simple1" qsCatId="simple" csTypeId="urn:microsoft.com/office/officeart/2005/8/colors/accent1_2" csCatId="accent1" phldr="1"/>
      <dgm:spPr/>
      <dgm:t>
        <a:bodyPr/>
        <a:lstStyle/>
        <a:p>
          <a:endParaRPr lang="es-CO"/>
        </a:p>
      </dgm:t>
    </dgm:pt>
    <dgm:pt modelId="{0F8C2BCC-AA10-4984-8155-700AB3494C7E}">
      <dgm:prSet phldrT="[Texto]"/>
      <dgm:spPr/>
      <dgm:t>
        <a:bodyPr/>
        <a:lstStyle/>
        <a:p>
          <a:r>
            <a:rPr lang="es-CO"/>
            <a:t>VOLVER</a:t>
          </a:r>
        </a:p>
      </dgm:t>
    </dgm:pt>
    <dgm:pt modelId="{33A95305-3853-4751-ADCB-04E356297689}" type="parTrans" cxnId="{DCEE1ACC-A47C-4368-A02D-34E97574B7C9}">
      <dgm:prSet/>
      <dgm:spPr/>
      <dgm:t>
        <a:bodyPr/>
        <a:lstStyle/>
        <a:p>
          <a:endParaRPr lang="es-CO"/>
        </a:p>
      </dgm:t>
    </dgm:pt>
    <dgm:pt modelId="{B3833431-767D-459F-A5BD-84C286552A0C}" type="sibTrans" cxnId="{DCEE1ACC-A47C-4368-A02D-34E97574B7C9}">
      <dgm:prSet/>
      <dgm:spPr/>
      <dgm:t>
        <a:bodyPr/>
        <a:lstStyle/>
        <a:p>
          <a:endParaRPr lang="es-CO"/>
        </a:p>
      </dgm:t>
    </dgm:pt>
    <dgm:pt modelId="{68F7D726-AF0A-4AF7-9546-A7EDBD1F3B11}">
      <dgm:prSet phldrT="[Texto]"/>
      <dgm:spPr/>
      <dgm:t>
        <a:bodyPr/>
        <a:lstStyle/>
        <a:p>
          <a:r>
            <a:rPr lang="es-CO"/>
            <a:t>CONTENIDO</a:t>
          </a:r>
        </a:p>
      </dgm:t>
    </dgm:pt>
    <dgm:pt modelId="{7627795A-855D-40B6-B620-771B8FCF45B5}" type="parTrans" cxnId="{212F088F-24D7-4045-8E6B-0E02434900FA}">
      <dgm:prSet/>
      <dgm:spPr/>
      <dgm:t>
        <a:bodyPr/>
        <a:lstStyle/>
        <a:p>
          <a:endParaRPr lang="es-CO"/>
        </a:p>
      </dgm:t>
    </dgm:pt>
    <dgm:pt modelId="{BF05267A-3133-4BB4-B958-9B78CBE93AC5}" type="sibTrans" cxnId="{212F088F-24D7-4045-8E6B-0E02434900FA}">
      <dgm:prSet/>
      <dgm:spPr/>
      <dgm:t>
        <a:bodyPr/>
        <a:lstStyle/>
        <a:p>
          <a:endParaRPr lang="es-CO"/>
        </a:p>
      </dgm:t>
    </dgm:pt>
    <dgm:pt modelId="{6C04C486-E73C-44D2-8447-1F2617F66B56}" type="pres">
      <dgm:prSet presAssocID="{E74D16AB-5F8F-4E8F-BC84-5572B0FB785A}" presName="compositeShape" presStyleCnt="0">
        <dgm:presLayoutVars>
          <dgm:chMax val="2"/>
          <dgm:dir/>
          <dgm:resizeHandles val="exact"/>
        </dgm:presLayoutVars>
      </dgm:prSet>
      <dgm:spPr/>
    </dgm:pt>
    <dgm:pt modelId="{6E188A49-09A8-4F2B-828D-D1856F63D85D}" type="pres">
      <dgm:prSet presAssocID="{E74D16AB-5F8F-4E8F-BC84-5572B0FB785A}" presName="ribbon" presStyleLbl="node1" presStyleIdx="0" presStyleCnt="1"/>
      <dgm:spPr/>
    </dgm:pt>
    <dgm:pt modelId="{10ABE0D2-B663-4ECD-81F0-F5199053308E}" type="pres">
      <dgm:prSet presAssocID="{E74D16AB-5F8F-4E8F-BC84-5572B0FB785A}" presName="leftArrowText" presStyleLbl="node1" presStyleIdx="0" presStyleCnt="1">
        <dgm:presLayoutVars>
          <dgm:chMax val="0"/>
          <dgm:bulletEnabled val="1"/>
        </dgm:presLayoutVars>
      </dgm:prSet>
      <dgm:spPr/>
    </dgm:pt>
    <dgm:pt modelId="{96B3249A-9A0B-43AB-8EDB-F95E519C1FB5}" type="pres">
      <dgm:prSet presAssocID="{E74D16AB-5F8F-4E8F-BC84-5572B0FB785A}" presName="rightArrowText" presStyleLbl="node1" presStyleIdx="0" presStyleCnt="1">
        <dgm:presLayoutVars>
          <dgm:chMax val="0"/>
          <dgm:bulletEnabled val="1"/>
        </dgm:presLayoutVars>
      </dgm:prSet>
      <dgm:spPr/>
    </dgm:pt>
  </dgm:ptLst>
  <dgm:cxnLst>
    <dgm:cxn modelId="{6A42A404-B2A4-43B0-8850-C05E574B7BE6}" type="presOf" srcId="{68F7D726-AF0A-4AF7-9546-A7EDBD1F3B11}" destId="{96B3249A-9A0B-43AB-8EDB-F95E519C1FB5}" srcOrd="0" destOrd="0" presId="urn:microsoft.com/office/officeart/2005/8/layout/arrow6"/>
    <dgm:cxn modelId="{C4ECF12D-802E-4941-A2A4-2235B704FCD1}" type="presOf" srcId="{0F8C2BCC-AA10-4984-8155-700AB3494C7E}" destId="{10ABE0D2-B663-4ECD-81F0-F5199053308E}" srcOrd="0" destOrd="0" presId="urn:microsoft.com/office/officeart/2005/8/layout/arrow6"/>
    <dgm:cxn modelId="{01F7DC42-FEF1-48D3-86E7-6CEEC22F9C04}" type="presOf" srcId="{E74D16AB-5F8F-4E8F-BC84-5572B0FB785A}" destId="{6C04C486-E73C-44D2-8447-1F2617F66B56}" srcOrd="0" destOrd="0" presId="urn:microsoft.com/office/officeart/2005/8/layout/arrow6"/>
    <dgm:cxn modelId="{212F088F-24D7-4045-8E6B-0E02434900FA}" srcId="{E74D16AB-5F8F-4E8F-BC84-5572B0FB785A}" destId="{68F7D726-AF0A-4AF7-9546-A7EDBD1F3B11}" srcOrd="1" destOrd="0" parTransId="{7627795A-855D-40B6-B620-771B8FCF45B5}" sibTransId="{BF05267A-3133-4BB4-B958-9B78CBE93AC5}"/>
    <dgm:cxn modelId="{DCEE1ACC-A47C-4368-A02D-34E97574B7C9}" srcId="{E74D16AB-5F8F-4E8F-BC84-5572B0FB785A}" destId="{0F8C2BCC-AA10-4984-8155-700AB3494C7E}" srcOrd="0" destOrd="0" parTransId="{33A95305-3853-4751-ADCB-04E356297689}" sibTransId="{B3833431-767D-459F-A5BD-84C286552A0C}"/>
    <dgm:cxn modelId="{48A7A838-A22F-4940-8A8D-781234703490}" type="presParOf" srcId="{6C04C486-E73C-44D2-8447-1F2617F66B56}" destId="{6E188A49-09A8-4F2B-828D-D1856F63D85D}" srcOrd="0" destOrd="0" presId="urn:microsoft.com/office/officeart/2005/8/layout/arrow6"/>
    <dgm:cxn modelId="{182AC009-4403-41BF-934F-E056825543C7}" type="presParOf" srcId="{6C04C486-E73C-44D2-8447-1F2617F66B56}" destId="{10ABE0D2-B663-4ECD-81F0-F5199053308E}" srcOrd="1" destOrd="0" presId="urn:microsoft.com/office/officeart/2005/8/layout/arrow6"/>
    <dgm:cxn modelId="{E93B0AFF-15DC-487A-8DB1-A738ECD720D3}" type="presParOf" srcId="{6C04C486-E73C-44D2-8447-1F2617F66B56}" destId="{96B3249A-9A0B-43AB-8EDB-F95E519C1FB5}" srcOrd="2" destOrd="0" presId="urn:microsoft.com/office/officeart/2005/8/layout/arrow6"/>
  </dgm:cxnLst>
  <dgm:bg/>
  <dgm:whole/>
  <dgm:extLst>
    <a:ext uri="http://schemas.microsoft.com/office/drawing/2008/diagram">
      <dsp:dataModelExt xmlns:dsp="http://schemas.microsoft.com/office/drawing/2008/diagram" relId="rId6" minVer="http://schemas.openxmlformats.org/drawingml/2006/diagram"/>
    </a:ext>
  </dgm:extLst>
</dgm:dataModel>
</file>

<file path=xl/diagrams/data2.xml><?xml version="1.0" encoding="utf-8"?>
<dgm:dataModel xmlns:dgm="http://schemas.openxmlformats.org/drawingml/2006/diagram" xmlns:a="http://schemas.openxmlformats.org/drawingml/2006/main">
  <dgm:ptLst>
    <dgm:pt modelId="{E74D16AB-5F8F-4E8F-BC84-5572B0FB785A}" type="doc">
      <dgm:prSet loTypeId="urn:microsoft.com/office/officeart/2005/8/layout/arrow6" loCatId="process" qsTypeId="urn:microsoft.com/office/officeart/2005/8/quickstyle/simple1" qsCatId="simple" csTypeId="urn:microsoft.com/office/officeart/2005/8/colors/accent1_2" csCatId="accent1" phldr="1"/>
      <dgm:spPr/>
      <dgm:t>
        <a:bodyPr/>
        <a:lstStyle/>
        <a:p>
          <a:endParaRPr lang="es-CO"/>
        </a:p>
      </dgm:t>
    </dgm:pt>
    <dgm:pt modelId="{0F8C2BCC-AA10-4984-8155-700AB3494C7E}">
      <dgm:prSet phldrT="[Texto]"/>
      <dgm:spPr/>
      <dgm:t>
        <a:bodyPr/>
        <a:lstStyle/>
        <a:p>
          <a:r>
            <a:rPr lang="es-CO"/>
            <a:t>VOLVER</a:t>
          </a:r>
        </a:p>
      </dgm:t>
    </dgm:pt>
    <dgm:pt modelId="{33A95305-3853-4751-ADCB-04E356297689}" type="parTrans" cxnId="{DCEE1ACC-A47C-4368-A02D-34E97574B7C9}">
      <dgm:prSet/>
      <dgm:spPr/>
      <dgm:t>
        <a:bodyPr/>
        <a:lstStyle/>
        <a:p>
          <a:endParaRPr lang="es-CO"/>
        </a:p>
      </dgm:t>
    </dgm:pt>
    <dgm:pt modelId="{B3833431-767D-459F-A5BD-84C286552A0C}" type="sibTrans" cxnId="{DCEE1ACC-A47C-4368-A02D-34E97574B7C9}">
      <dgm:prSet/>
      <dgm:spPr/>
      <dgm:t>
        <a:bodyPr/>
        <a:lstStyle/>
        <a:p>
          <a:endParaRPr lang="es-CO"/>
        </a:p>
      </dgm:t>
    </dgm:pt>
    <dgm:pt modelId="{68F7D726-AF0A-4AF7-9546-A7EDBD1F3B11}">
      <dgm:prSet phldrT="[Texto]"/>
      <dgm:spPr/>
      <dgm:t>
        <a:bodyPr/>
        <a:lstStyle/>
        <a:p>
          <a:r>
            <a:rPr lang="es-CO"/>
            <a:t>CONTENIDO</a:t>
          </a:r>
        </a:p>
      </dgm:t>
    </dgm:pt>
    <dgm:pt modelId="{7627795A-855D-40B6-B620-771B8FCF45B5}" type="parTrans" cxnId="{212F088F-24D7-4045-8E6B-0E02434900FA}">
      <dgm:prSet/>
      <dgm:spPr/>
      <dgm:t>
        <a:bodyPr/>
        <a:lstStyle/>
        <a:p>
          <a:endParaRPr lang="es-CO"/>
        </a:p>
      </dgm:t>
    </dgm:pt>
    <dgm:pt modelId="{BF05267A-3133-4BB4-B958-9B78CBE93AC5}" type="sibTrans" cxnId="{212F088F-24D7-4045-8E6B-0E02434900FA}">
      <dgm:prSet/>
      <dgm:spPr/>
      <dgm:t>
        <a:bodyPr/>
        <a:lstStyle/>
        <a:p>
          <a:endParaRPr lang="es-CO"/>
        </a:p>
      </dgm:t>
    </dgm:pt>
    <dgm:pt modelId="{6C04C486-E73C-44D2-8447-1F2617F66B56}" type="pres">
      <dgm:prSet presAssocID="{E74D16AB-5F8F-4E8F-BC84-5572B0FB785A}" presName="compositeShape" presStyleCnt="0">
        <dgm:presLayoutVars>
          <dgm:chMax val="2"/>
          <dgm:dir/>
          <dgm:resizeHandles val="exact"/>
        </dgm:presLayoutVars>
      </dgm:prSet>
      <dgm:spPr/>
    </dgm:pt>
    <dgm:pt modelId="{6E188A49-09A8-4F2B-828D-D1856F63D85D}" type="pres">
      <dgm:prSet presAssocID="{E74D16AB-5F8F-4E8F-BC84-5572B0FB785A}" presName="ribbon" presStyleLbl="node1" presStyleIdx="0" presStyleCnt="1"/>
      <dgm:spPr/>
    </dgm:pt>
    <dgm:pt modelId="{10ABE0D2-B663-4ECD-81F0-F5199053308E}" type="pres">
      <dgm:prSet presAssocID="{E74D16AB-5F8F-4E8F-BC84-5572B0FB785A}" presName="leftArrowText" presStyleLbl="node1" presStyleIdx="0" presStyleCnt="1">
        <dgm:presLayoutVars>
          <dgm:chMax val="0"/>
          <dgm:bulletEnabled val="1"/>
        </dgm:presLayoutVars>
      </dgm:prSet>
      <dgm:spPr/>
    </dgm:pt>
    <dgm:pt modelId="{96B3249A-9A0B-43AB-8EDB-F95E519C1FB5}" type="pres">
      <dgm:prSet presAssocID="{E74D16AB-5F8F-4E8F-BC84-5572B0FB785A}" presName="rightArrowText" presStyleLbl="node1" presStyleIdx="0" presStyleCnt="1">
        <dgm:presLayoutVars>
          <dgm:chMax val="0"/>
          <dgm:bulletEnabled val="1"/>
        </dgm:presLayoutVars>
      </dgm:prSet>
      <dgm:spPr/>
    </dgm:pt>
  </dgm:ptLst>
  <dgm:cxnLst>
    <dgm:cxn modelId="{212F088F-24D7-4045-8E6B-0E02434900FA}" srcId="{E74D16AB-5F8F-4E8F-BC84-5572B0FB785A}" destId="{68F7D726-AF0A-4AF7-9546-A7EDBD1F3B11}" srcOrd="1" destOrd="0" parTransId="{7627795A-855D-40B6-B620-771B8FCF45B5}" sibTransId="{BF05267A-3133-4BB4-B958-9B78CBE93AC5}"/>
    <dgm:cxn modelId="{DCEE1ACC-A47C-4368-A02D-34E97574B7C9}" srcId="{E74D16AB-5F8F-4E8F-BC84-5572B0FB785A}" destId="{0F8C2BCC-AA10-4984-8155-700AB3494C7E}" srcOrd="0" destOrd="0" parTransId="{33A95305-3853-4751-ADCB-04E356297689}" sibTransId="{B3833431-767D-459F-A5BD-84C286552A0C}"/>
    <dgm:cxn modelId="{D3BFB3CE-2905-4DD3-8121-2E93B91E072D}" type="presOf" srcId="{E74D16AB-5F8F-4E8F-BC84-5572B0FB785A}" destId="{6C04C486-E73C-44D2-8447-1F2617F66B56}" srcOrd="0" destOrd="0" presId="urn:microsoft.com/office/officeart/2005/8/layout/arrow6"/>
    <dgm:cxn modelId="{9ED53EE4-B171-4636-9D99-1391B42ECD4C}" type="presOf" srcId="{68F7D726-AF0A-4AF7-9546-A7EDBD1F3B11}" destId="{96B3249A-9A0B-43AB-8EDB-F95E519C1FB5}" srcOrd="0" destOrd="0" presId="urn:microsoft.com/office/officeart/2005/8/layout/arrow6"/>
    <dgm:cxn modelId="{C02A1CFD-86E8-433E-8EFB-0A64E4667B09}" type="presOf" srcId="{0F8C2BCC-AA10-4984-8155-700AB3494C7E}" destId="{10ABE0D2-B663-4ECD-81F0-F5199053308E}" srcOrd="0" destOrd="0" presId="urn:microsoft.com/office/officeart/2005/8/layout/arrow6"/>
    <dgm:cxn modelId="{B5F4BA79-D061-4F92-A5F8-41BBAF32F8AB}" type="presParOf" srcId="{6C04C486-E73C-44D2-8447-1F2617F66B56}" destId="{6E188A49-09A8-4F2B-828D-D1856F63D85D}" srcOrd="0" destOrd="0" presId="urn:microsoft.com/office/officeart/2005/8/layout/arrow6"/>
    <dgm:cxn modelId="{9329588E-590B-473C-97CA-8C04CAF05907}" type="presParOf" srcId="{6C04C486-E73C-44D2-8447-1F2617F66B56}" destId="{10ABE0D2-B663-4ECD-81F0-F5199053308E}" srcOrd="1" destOrd="0" presId="urn:microsoft.com/office/officeart/2005/8/layout/arrow6"/>
    <dgm:cxn modelId="{44BEF34C-1625-4243-873E-CCFED4B88335}" type="presParOf" srcId="{6C04C486-E73C-44D2-8447-1F2617F66B56}" destId="{96B3249A-9A0B-43AB-8EDB-F95E519C1FB5}" srcOrd="2" destOrd="0" presId="urn:microsoft.com/office/officeart/2005/8/layout/arrow6"/>
  </dgm:cxnLst>
  <dgm:bg/>
  <dgm:whole/>
  <dgm:extLst>
    <a:ext uri="http://schemas.microsoft.com/office/drawing/2008/diagram">
      <dsp:dataModelExt xmlns:dsp="http://schemas.microsoft.com/office/drawing/2008/diagram" relId="rId6" minVer="http://schemas.openxmlformats.org/drawingml/2006/diagram"/>
    </a:ext>
  </dgm:extLst>
</dgm:dataModel>
</file>

<file path=xl/diagrams/data3.xml><?xml version="1.0" encoding="utf-8"?>
<dgm:dataModel xmlns:dgm="http://schemas.openxmlformats.org/drawingml/2006/diagram" xmlns:a="http://schemas.openxmlformats.org/drawingml/2006/main">
  <dgm:ptLst>
    <dgm:pt modelId="{E74D16AB-5F8F-4E8F-BC84-5572B0FB785A}" type="doc">
      <dgm:prSet loTypeId="urn:microsoft.com/office/officeart/2005/8/layout/arrow6" loCatId="process" qsTypeId="urn:microsoft.com/office/officeart/2005/8/quickstyle/simple1" qsCatId="simple" csTypeId="urn:microsoft.com/office/officeart/2005/8/colors/accent1_2" csCatId="accent1" phldr="1"/>
      <dgm:spPr/>
      <dgm:t>
        <a:bodyPr/>
        <a:lstStyle/>
        <a:p>
          <a:endParaRPr lang="es-CO"/>
        </a:p>
      </dgm:t>
    </dgm:pt>
    <dgm:pt modelId="{0F8C2BCC-AA10-4984-8155-700AB3494C7E}">
      <dgm:prSet phldrT="[Texto]"/>
      <dgm:spPr/>
      <dgm:t>
        <a:bodyPr/>
        <a:lstStyle/>
        <a:p>
          <a:r>
            <a:rPr lang="es-CO"/>
            <a:t>VOLVER</a:t>
          </a:r>
        </a:p>
      </dgm:t>
    </dgm:pt>
    <dgm:pt modelId="{33A95305-3853-4751-ADCB-04E356297689}" type="parTrans" cxnId="{DCEE1ACC-A47C-4368-A02D-34E97574B7C9}">
      <dgm:prSet/>
      <dgm:spPr/>
      <dgm:t>
        <a:bodyPr/>
        <a:lstStyle/>
        <a:p>
          <a:endParaRPr lang="es-CO"/>
        </a:p>
      </dgm:t>
    </dgm:pt>
    <dgm:pt modelId="{B3833431-767D-459F-A5BD-84C286552A0C}" type="sibTrans" cxnId="{DCEE1ACC-A47C-4368-A02D-34E97574B7C9}">
      <dgm:prSet/>
      <dgm:spPr/>
      <dgm:t>
        <a:bodyPr/>
        <a:lstStyle/>
        <a:p>
          <a:endParaRPr lang="es-CO"/>
        </a:p>
      </dgm:t>
    </dgm:pt>
    <dgm:pt modelId="{68F7D726-AF0A-4AF7-9546-A7EDBD1F3B11}">
      <dgm:prSet phldrT="[Texto]"/>
      <dgm:spPr/>
      <dgm:t>
        <a:bodyPr/>
        <a:lstStyle/>
        <a:p>
          <a:r>
            <a:rPr lang="es-CO"/>
            <a:t>CONTENIDO</a:t>
          </a:r>
        </a:p>
      </dgm:t>
    </dgm:pt>
    <dgm:pt modelId="{7627795A-855D-40B6-B620-771B8FCF45B5}" type="parTrans" cxnId="{212F088F-24D7-4045-8E6B-0E02434900FA}">
      <dgm:prSet/>
      <dgm:spPr/>
      <dgm:t>
        <a:bodyPr/>
        <a:lstStyle/>
        <a:p>
          <a:endParaRPr lang="es-CO"/>
        </a:p>
      </dgm:t>
    </dgm:pt>
    <dgm:pt modelId="{BF05267A-3133-4BB4-B958-9B78CBE93AC5}" type="sibTrans" cxnId="{212F088F-24D7-4045-8E6B-0E02434900FA}">
      <dgm:prSet/>
      <dgm:spPr/>
      <dgm:t>
        <a:bodyPr/>
        <a:lstStyle/>
        <a:p>
          <a:endParaRPr lang="es-CO"/>
        </a:p>
      </dgm:t>
    </dgm:pt>
    <dgm:pt modelId="{6C04C486-E73C-44D2-8447-1F2617F66B56}" type="pres">
      <dgm:prSet presAssocID="{E74D16AB-5F8F-4E8F-BC84-5572B0FB785A}" presName="compositeShape" presStyleCnt="0">
        <dgm:presLayoutVars>
          <dgm:chMax val="2"/>
          <dgm:dir/>
          <dgm:resizeHandles val="exact"/>
        </dgm:presLayoutVars>
      </dgm:prSet>
      <dgm:spPr/>
    </dgm:pt>
    <dgm:pt modelId="{6E188A49-09A8-4F2B-828D-D1856F63D85D}" type="pres">
      <dgm:prSet presAssocID="{E74D16AB-5F8F-4E8F-BC84-5572B0FB785A}" presName="ribbon" presStyleLbl="node1" presStyleIdx="0" presStyleCnt="1"/>
      <dgm:spPr/>
    </dgm:pt>
    <dgm:pt modelId="{10ABE0D2-B663-4ECD-81F0-F5199053308E}" type="pres">
      <dgm:prSet presAssocID="{E74D16AB-5F8F-4E8F-BC84-5572B0FB785A}" presName="leftArrowText" presStyleLbl="node1" presStyleIdx="0" presStyleCnt="1">
        <dgm:presLayoutVars>
          <dgm:chMax val="0"/>
          <dgm:bulletEnabled val="1"/>
        </dgm:presLayoutVars>
      </dgm:prSet>
      <dgm:spPr/>
    </dgm:pt>
    <dgm:pt modelId="{96B3249A-9A0B-43AB-8EDB-F95E519C1FB5}" type="pres">
      <dgm:prSet presAssocID="{E74D16AB-5F8F-4E8F-BC84-5572B0FB785A}" presName="rightArrowText" presStyleLbl="node1" presStyleIdx="0" presStyleCnt="1">
        <dgm:presLayoutVars>
          <dgm:chMax val="0"/>
          <dgm:bulletEnabled val="1"/>
        </dgm:presLayoutVars>
      </dgm:prSet>
      <dgm:spPr/>
    </dgm:pt>
  </dgm:ptLst>
  <dgm:cxnLst>
    <dgm:cxn modelId="{A972822E-36EE-4DAC-84C3-99917CE43510}" type="presOf" srcId="{0F8C2BCC-AA10-4984-8155-700AB3494C7E}" destId="{10ABE0D2-B663-4ECD-81F0-F5199053308E}" srcOrd="0" destOrd="0" presId="urn:microsoft.com/office/officeart/2005/8/layout/arrow6"/>
    <dgm:cxn modelId="{28CFF940-33A4-467A-9839-0471E482556F}" type="presOf" srcId="{E74D16AB-5F8F-4E8F-BC84-5572B0FB785A}" destId="{6C04C486-E73C-44D2-8447-1F2617F66B56}" srcOrd="0" destOrd="0" presId="urn:microsoft.com/office/officeart/2005/8/layout/arrow6"/>
    <dgm:cxn modelId="{212F088F-24D7-4045-8E6B-0E02434900FA}" srcId="{E74D16AB-5F8F-4E8F-BC84-5572B0FB785A}" destId="{68F7D726-AF0A-4AF7-9546-A7EDBD1F3B11}" srcOrd="1" destOrd="0" parTransId="{7627795A-855D-40B6-B620-771B8FCF45B5}" sibTransId="{BF05267A-3133-4BB4-B958-9B78CBE93AC5}"/>
    <dgm:cxn modelId="{DCEE1ACC-A47C-4368-A02D-34E97574B7C9}" srcId="{E74D16AB-5F8F-4E8F-BC84-5572B0FB785A}" destId="{0F8C2BCC-AA10-4984-8155-700AB3494C7E}" srcOrd="0" destOrd="0" parTransId="{33A95305-3853-4751-ADCB-04E356297689}" sibTransId="{B3833431-767D-459F-A5BD-84C286552A0C}"/>
    <dgm:cxn modelId="{B6C2B6FE-57D0-4BF4-AAA6-0097CF1BAC7E}" type="presOf" srcId="{68F7D726-AF0A-4AF7-9546-A7EDBD1F3B11}" destId="{96B3249A-9A0B-43AB-8EDB-F95E519C1FB5}" srcOrd="0" destOrd="0" presId="urn:microsoft.com/office/officeart/2005/8/layout/arrow6"/>
    <dgm:cxn modelId="{88793D64-FFE2-48FE-A178-17344B72E725}" type="presParOf" srcId="{6C04C486-E73C-44D2-8447-1F2617F66B56}" destId="{6E188A49-09A8-4F2B-828D-D1856F63D85D}" srcOrd="0" destOrd="0" presId="urn:microsoft.com/office/officeart/2005/8/layout/arrow6"/>
    <dgm:cxn modelId="{C4F07AA1-BCF9-4E3E-BB22-8F8DBD9F5A0D}" type="presParOf" srcId="{6C04C486-E73C-44D2-8447-1F2617F66B56}" destId="{10ABE0D2-B663-4ECD-81F0-F5199053308E}" srcOrd="1" destOrd="0" presId="urn:microsoft.com/office/officeart/2005/8/layout/arrow6"/>
    <dgm:cxn modelId="{6DAD2D65-F729-4C4D-AE97-34494E008101}" type="presParOf" srcId="{6C04C486-E73C-44D2-8447-1F2617F66B56}" destId="{96B3249A-9A0B-43AB-8EDB-F95E519C1FB5}" srcOrd="2" destOrd="0" presId="urn:microsoft.com/office/officeart/2005/8/layout/arrow6"/>
  </dgm:cxnLst>
  <dgm:bg/>
  <dgm:whole/>
  <dgm:extLst>
    <a:ext uri="http://schemas.microsoft.com/office/drawing/2008/diagram">
      <dsp:dataModelExt xmlns:dsp="http://schemas.microsoft.com/office/drawing/2008/diagram" relId="rId8"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E188A49-09A8-4F2B-828D-D1856F63D85D}">
      <dsp:nvSpPr>
        <dsp:cNvPr id="0" name=""/>
        <dsp:cNvSpPr/>
      </dsp:nvSpPr>
      <dsp:spPr>
        <a:xfrm>
          <a:off x="0" y="426244"/>
          <a:ext cx="1619250" cy="647700"/>
        </a:xfrm>
        <a:prstGeom prst="leftRightRibbon">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sp>
    <dsp:sp modelId="{10ABE0D2-B663-4ECD-81F0-F5199053308E}">
      <dsp:nvSpPr>
        <dsp:cNvPr id="0" name=""/>
        <dsp:cNvSpPr/>
      </dsp:nvSpPr>
      <dsp:spPr>
        <a:xfrm>
          <a:off x="194309" y="539591"/>
          <a:ext cx="534352"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VOLVER</a:t>
          </a:r>
        </a:p>
      </dsp:txBody>
      <dsp:txXfrm>
        <a:off x="194309" y="539591"/>
        <a:ext cx="534352" cy="317373"/>
      </dsp:txXfrm>
    </dsp:sp>
    <dsp:sp modelId="{96B3249A-9A0B-43AB-8EDB-F95E519C1FB5}">
      <dsp:nvSpPr>
        <dsp:cNvPr id="0" name=""/>
        <dsp:cNvSpPr/>
      </dsp:nvSpPr>
      <dsp:spPr>
        <a:xfrm>
          <a:off x="809625" y="643223"/>
          <a:ext cx="631507"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CONTENIDO</a:t>
          </a:r>
        </a:p>
      </dsp:txBody>
      <dsp:txXfrm>
        <a:off x="809625" y="643223"/>
        <a:ext cx="631507" cy="317373"/>
      </dsp:txXfrm>
    </dsp:sp>
  </dsp:spTree>
</dsp:drawing>
</file>

<file path=xl/diagrams/drawing2.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E188A49-09A8-4F2B-828D-D1856F63D85D}">
      <dsp:nvSpPr>
        <dsp:cNvPr id="0" name=""/>
        <dsp:cNvSpPr/>
      </dsp:nvSpPr>
      <dsp:spPr>
        <a:xfrm>
          <a:off x="0" y="335756"/>
          <a:ext cx="1619250" cy="647700"/>
        </a:xfrm>
        <a:prstGeom prst="leftRightRibbon">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sp>
    <dsp:sp modelId="{10ABE0D2-B663-4ECD-81F0-F5199053308E}">
      <dsp:nvSpPr>
        <dsp:cNvPr id="0" name=""/>
        <dsp:cNvSpPr/>
      </dsp:nvSpPr>
      <dsp:spPr>
        <a:xfrm>
          <a:off x="194309" y="449104"/>
          <a:ext cx="534352"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VOLVER</a:t>
          </a:r>
        </a:p>
      </dsp:txBody>
      <dsp:txXfrm>
        <a:off x="194309" y="449104"/>
        <a:ext cx="534352" cy="317373"/>
      </dsp:txXfrm>
    </dsp:sp>
    <dsp:sp modelId="{96B3249A-9A0B-43AB-8EDB-F95E519C1FB5}">
      <dsp:nvSpPr>
        <dsp:cNvPr id="0" name=""/>
        <dsp:cNvSpPr/>
      </dsp:nvSpPr>
      <dsp:spPr>
        <a:xfrm>
          <a:off x="809625" y="552736"/>
          <a:ext cx="631507"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CONTENIDO</a:t>
          </a:r>
        </a:p>
      </dsp:txBody>
      <dsp:txXfrm>
        <a:off x="809625" y="552736"/>
        <a:ext cx="631507" cy="317373"/>
      </dsp:txXfrm>
    </dsp:sp>
  </dsp:spTree>
</dsp:drawing>
</file>

<file path=xl/diagrams/drawing3.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6E188A49-09A8-4F2B-828D-D1856F63D85D}">
      <dsp:nvSpPr>
        <dsp:cNvPr id="0" name=""/>
        <dsp:cNvSpPr/>
      </dsp:nvSpPr>
      <dsp:spPr>
        <a:xfrm>
          <a:off x="0" y="199761"/>
          <a:ext cx="1619250" cy="647700"/>
        </a:xfrm>
        <a:prstGeom prst="leftRightRibbon">
          <a:avLst/>
        </a:prstGeom>
        <a:solidFill>
          <a:schemeClr val="accent1">
            <a:hueOff val="0"/>
            <a:satOff val="0"/>
            <a:lumOff val="0"/>
            <a:alphaOff val="0"/>
          </a:schemeClr>
        </a:solidFill>
        <a:ln w="25400" cap="flat" cmpd="sng" algn="ctr">
          <a:solidFill>
            <a:schemeClr val="lt1">
              <a:hueOff val="0"/>
              <a:satOff val="0"/>
              <a:lumOff val="0"/>
              <a:alphaOff val="0"/>
            </a:schemeClr>
          </a:solidFill>
          <a:prstDash val="solid"/>
        </a:ln>
        <a:effectLst/>
      </dsp:spPr>
      <dsp:style>
        <a:lnRef idx="2">
          <a:scrgbClr r="0" g="0" b="0"/>
        </a:lnRef>
        <a:fillRef idx="1">
          <a:scrgbClr r="0" g="0" b="0"/>
        </a:fillRef>
        <a:effectRef idx="0">
          <a:scrgbClr r="0" g="0" b="0"/>
        </a:effectRef>
        <a:fontRef idx="minor">
          <a:schemeClr val="lt1"/>
        </a:fontRef>
      </dsp:style>
    </dsp:sp>
    <dsp:sp modelId="{10ABE0D2-B663-4ECD-81F0-F5199053308E}">
      <dsp:nvSpPr>
        <dsp:cNvPr id="0" name=""/>
        <dsp:cNvSpPr/>
      </dsp:nvSpPr>
      <dsp:spPr>
        <a:xfrm>
          <a:off x="194309" y="313108"/>
          <a:ext cx="534352"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VOLVER</a:t>
          </a:r>
        </a:p>
      </dsp:txBody>
      <dsp:txXfrm>
        <a:off x="194309" y="313108"/>
        <a:ext cx="534352" cy="317373"/>
      </dsp:txXfrm>
    </dsp:sp>
    <dsp:sp modelId="{96B3249A-9A0B-43AB-8EDB-F95E519C1FB5}">
      <dsp:nvSpPr>
        <dsp:cNvPr id="0" name=""/>
        <dsp:cNvSpPr/>
      </dsp:nvSpPr>
      <dsp:spPr>
        <a:xfrm>
          <a:off x="809625" y="416740"/>
          <a:ext cx="631507" cy="317373"/>
        </a:xfrm>
        <a:prstGeom prst="rect">
          <a:avLst/>
        </a:prstGeom>
        <a:noFill/>
        <a:ln w="25400" cap="flat" cmpd="sng" algn="ctr">
          <a:noFill/>
          <a:prstDash val="solid"/>
        </a:ln>
        <a:effectLst/>
        <a:sp3d/>
      </dsp:spPr>
      <dsp:style>
        <a:lnRef idx="2">
          <a:scrgbClr r="0" g="0" b="0"/>
        </a:lnRef>
        <a:fillRef idx="1">
          <a:scrgbClr r="0" g="0" b="0"/>
        </a:fillRef>
        <a:effectRef idx="0">
          <a:scrgbClr r="0" g="0" b="0"/>
        </a:effectRef>
        <a:fontRef idx="minor">
          <a:schemeClr val="lt1"/>
        </a:fontRef>
      </dsp:style>
      <dsp:txBody>
        <a:bodyPr spcFirstLastPara="0" vert="horz" wrap="square" lIns="0" tIns="32004" rIns="0" bIns="34290" numCol="1" spcCol="1270" anchor="ctr" anchorCtr="0">
          <a:noAutofit/>
        </a:bodyPr>
        <a:lstStyle/>
        <a:p>
          <a:pPr marL="0" lvl="0" indent="0" algn="ctr" defTabSz="400050">
            <a:lnSpc>
              <a:spcPct val="90000"/>
            </a:lnSpc>
            <a:spcBef>
              <a:spcPct val="0"/>
            </a:spcBef>
            <a:spcAft>
              <a:spcPct val="35000"/>
            </a:spcAft>
            <a:buNone/>
          </a:pPr>
          <a:r>
            <a:rPr lang="es-CO" sz="900" kern="1200"/>
            <a:t>CONTENIDO</a:t>
          </a:r>
        </a:p>
      </dsp:txBody>
      <dsp:txXfrm>
        <a:off x="809625" y="416740"/>
        <a:ext cx="631507" cy="317373"/>
      </dsp:txXfrm>
    </dsp:sp>
  </dsp:spTree>
</dsp:drawing>
</file>

<file path=xl/diagrams/layout1.xml><?xml version="1.0" encoding="utf-8"?>
<dgm:layoutDef xmlns:dgm="http://schemas.openxmlformats.org/drawingml/2006/diagram" xmlns:a="http://schemas.openxmlformats.org/drawingml/2006/main" uniqueId="urn:microsoft.com/office/officeart/2005/8/layout/arrow6">
  <dgm:title val=""/>
  <dgm:desc val=""/>
  <dgm:catLst>
    <dgm:cat type="relationship" pri="4000"/>
    <dgm:cat type="process" pri="29000"/>
  </dgm:catLst>
  <dgm:sampData>
    <dgm:dataModel>
      <dgm:ptLst>
        <dgm:pt modelId="0" type="doc"/>
        <dgm:pt modelId="1">
          <dgm:prSet phldr="1"/>
        </dgm:pt>
        <dgm:pt modelId="2">
          <dgm:prSet phldr="1"/>
        </dgm:pt>
      </dgm:ptLst>
      <dgm:cxnLst>
        <dgm:cxn modelId="4" srcId="0" destId="1" srcOrd="0" destOrd="0"/>
        <dgm:cxn modelId="5" srcId="0" destId="2" srcOrd="1"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Lst>
      <dgm:cxnLst>
        <dgm:cxn modelId="3" srcId="0" destId="1" srcOrd="0" destOrd="0"/>
        <dgm:cxn modelId="4" srcId="0" destId="2" srcOrd="1" destOrd="0"/>
      </dgm:cxnLst>
      <dgm:bg/>
      <dgm:whole/>
    </dgm:dataModel>
  </dgm:clrData>
  <dgm:layoutNode name="compositeShape">
    <dgm:varLst>
      <dgm:chMax val="2"/>
      <dgm:dir/>
      <dgm:resizeHandles val="exact"/>
    </dgm:varLst>
    <dgm:alg type="composite">
      <dgm:param type="horzAlign" val="ctr"/>
      <dgm:param type="vertAlign" val="mid"/>
      <dgm:param type="ar" val="2.5"/>
    </dgm:alg>
    <dgm:shape xmlns:r="http://schemas.openxmlformats.org/officeDocument/2006/relationships" r:blip="">
      <dgm:adjLst/>
    </dgm:shape>
    <dgm:presOf/>
    <dgm:constrLst>
      <dgm:constr type="primFontSz" for="des" ptType="node" op="equ"/>
      <dgm:constr type="w" for="ch" forName="ribbon" refType="h" refFor="ch" refForName="ribbon" fact="2.5"/>
      <dgm:constr type="h" for="ch" forName="leftArrowText" refType="h" fact="0.49"/>
      <dgm:constr type="ctrY" for="ch" forName="leftArrowText" refType="ctrY" refFor="ch" refForName="ribbon"/>
      <dgm:constr type="ctrYOff" for="ch" forName="leftArrowText" refType="h" refFor="ch" refForName="ribbon" fact="-0.08"/>
      <dgm:constr type="l" for="ch" forName="leftArrowText" refType="w" refFor="ch" refForName="ribbon" fact="0.12"/>
      <dgm:constr type="r" for="ch" forName="leftArrowText" refType="w" refFor="ch" refForName="ribbon" fact="0.45"/>
      <dgm:constr type="h" for="ch" forName="rightArrowText" refType="h" fact="0.49"/>
      <dgm:constr type="ctrY" for="ch" forName="rightArrowText" refType="ctrY" refFor="ch" refForName="ribbon"/>
      <dgm:constr type="ctrYOff" for="ch" forName="rightArrowText" refType="h" refFor="ch" refForName="ribbon" fact="0.08"/>
      <dgm:constr type="l" for="ch" forName="rightArrowText" refType="w" refFor="ch" refForName="ribbon" fact="0.5"/>
      <dgm:constr type="r" for="ch" forName="rightArrowText" refType="w" refFor="ch" refForName="ribbon" fact="0.89"/>
    </dgm:constrLst>
    <dgm:ruleLst/>
    <dgm:choose name="Name0">
      <dgm:if name="Name1" axis="ch" ptType="node" func="cnt" op="gte" val="1">
        <dgm:layoutNode name="ribbon" styleLbl="node1">
          <dgm:alg type="sp"/>
          <dgm:shape xmlns:r="http://schemas.openxmlformats.org/officeDocument/2006/relationships" type="leftRightRibbon" r:blip="">
            <dgm:adjLst/>
          </dgm:shape>
          <dgm:presOf/>
          <dgm:constrLst/>
          <dgm:ruleLst/>
        </dgm:layoutNode>
        <dgm:layoutNode name="leftArrowText" styleLbl="node1">
          <dgm:varLst>
            <dgm:chMax val="0"/>
            <dgm:bulletEnabled val="1"/>
          </dgm:varLst>
          <dgm:alg type="tx">
            <dgm:param type="txAnchorVertCh" val="mid"/>
          </dgm:alg>
          <dgm:shape xmlns:r="http://schemas.openxmlformats.org/officeDocument/2006/relationships" type="rect" r:blip="" hideGeom="1">
            <dgm:adjLst/>
          </dgm:shape>
          <dgm:choose name="Name2">
            <dgm:if name="Name3" func="var" arg="dir" op="equ" val="norm">
              <dgm:presOf axis="ch desOrSelf" ptType="node node" st="1 1" cnt="1 0"/>
            </dgm:if>
            <dgm:else name="Name4">
              <dgm:presOf axis="ch desOrSelf" ptType="node node" st="2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layoutNode name="rightArrowText" styleLbl="node1">
          <dgm:varLst>
            <dgm:chMax val="0"/>
            <dgm:bulletEnabled val="1"/>
          </dgm:varLst>
          <dgm:alg type="tx">
            <dgm:param type="txAnchorVertCh" val="mid"/>
          </dgm:alg>
          <dgm:shape xmlns:r="http://schemas.openxmlformats.org/officeDocument/2006/relationships" type="rect" r:blip="" hideGeom="1">
            <dgm:adjLst/>
          </dgm:shape>
          <dgm:choose name="Name5">
            <dgm:if name="Name6" func="var" arg="dir" op="equ" val="norm">
              <dgm:presOf axis="ch desOrSelf" ptType="node node" st="2 1" cnt="1 0"/>
            </dgm:if>
            <dgm:else name="Name7">
              <dgm:presOf axis="ch desOrSelf" ptType="node node" st="1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if>
      <dgm:else name="Name8"/>
    </dgm:choose>
  </dgm:layoutNode>
</dgm:layoutDef>
</file>

<file path=xl/diagrams/layout2.xml><?xml version="1.0" encoding="utf-8"?>
<dgm:layoutDef xmlns:dgm="http://schemas.openxmlformats.org/drawingml/2006/diagram" xmlns:a="http://schemas.openxmlformats.org/drawingml/2006/main" uniqueId="urn:microsoft.com/office/officeart/2005/8/layout/arrow6">
  <dgm:title val=""/>
  <dgm:desc val=""/>
  <dgm:catLst>
    <dgm:cat type="relationship" pri="4000"/>
    <dgm:cat type="process" pri="29000"/>
  </dgm:catLst>
  <dgm:sampData>
    <dgm:dataModel>
      <dgm:ptLst>
        <dgm:pt modelId="0" type="doc"/>
        <dgm:pt modelId="1">
          <dgm:prSet phldr="1"/>
        </dgm:pt>
        <dgm:pt modelId="2">
          <dgm:prSet phldr="1"/>
        </dgm:pt>
      </dgm:ptLst>
      <dgm:cxnLst>
        <dgm:cxn modelId="4" srcId="0" destId="1" srcOrd="0" destOrd="0"/>
        <dgm:cxn modelId="5" srcId="0" destId="2" srcOrd="1"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Lst>
      <dgm:cxnLst>
        <dgm:cxn modelId="3" srcId="0" destId="1" srcOrd="0" destOrd="0"/>
        <dgm:cxn modelId="4" srcId="0" destId="2" srcOrd="1" destOrd="0"/>
      </dgm:cxnLst>
      <dgm:bg/>
      <dgm:whole/>
    </dgm:dataModel>
  </dgm:clrData>
  <dgm:layoutNode name="compositeShape">
    <dgm:varLst>
      <dgm:chMax val="2"/>
      <dgm:dir/>
      <dgm:resizeHandles val="exact"/>
    </dgm:varLst>
    <dgm:alg type="composite">
      <dgm:param type="horzAlign" val="ctr"/>
      <dgm:param type="vertAlign" val="mid"/>
      <dgm:param type="ar" val="2.5"/>
    </dgm:alg>
    <dgm:shape xmlns:r="http://schemas.openxmlformats.org/officeDocument/2006/relationships" r:blip="">
      <dgm:adjLst/>
    </dgm:shape>
    <dgm:presOf/>
    <dgm:constrLst>
      <dgm:constr type="primFontSz" for="des" ptType="node" op="equ"/>
      <dgm:constr type="w" for="ch" forName="ribbon" refType="h" refFor="ch" refForName="ribbon" fact="2.5"/>
      <dgm:constr type="h" for="ch" forName="leftArrowText" refType="h" fact="0.49"/>
      <dgm:constr type="ctrY" for="ch" forName="leftArrowText" refType="ctrY" refFor="ch" refForName="ribbon"/>
      <dgm:constr type="ctrYOff" for="ch" forName="leftArrowText" refType="h" refFor="ch" refForName="ribbon" fact="-0.08"/>
      <dgm:constr type="l" for="ch" forName="leftArrowText" refType="w" refFor="ch" refForName="ribbon" fact="0.12"/>
      <dgm:constr type="r" for="ch" forName="leftArrowText" refType="w" refFor="ch" refForName="ribbon" fact="0.45"/>
      <dgm:constr type="h" for="ch" forName="rightArrowText" refType="h" fact="0.49"/>
      <dgm:constr type="ctrY" for="ch" forName="rightArrowText" refType="ctrY" refFor="ch" refForName="ribbon"/>
      <dgm:constr type="ctrYOff" for="ch" forName="rightArrowText" refType="h" refFor="ch" refForName="ribbon" fact="0.08"/>
      <dgm:constr type="l" for="ch" forName="rightArrowText" refType="w" refFor="ch" refForName="ribbon" fact="0.5"/>
      <dgm:constr type="r" for="ch" forName="rightArrowText" refType="w" refFor="ch" refForName="ribbon" fact="0.89"/>
    </dgm:constrLst>
    <dgm:ruleLst/>
    <dgm:choose name="Name0">
      <dgm:if name="Name1" axis="ch" ptType="node" func="cnt" op="gte" val="1">
        <dgm:layoutNode name="ribbon" styleLbl="node1">
          <dgm:alg type="sp"/>
          <dgm:shape xmlns:r="http://schemas.openxmlformats.org/officeDocument/2006/relationships" type="leftRightRibbon" r:blip="">
            <dgm:adjLst/>
          </dgm:shape>
          <dgm:presOf/>
          <dgm:constrLst/>
          <dgm:ruleLst/>
        </dgm:layoutNode>
        <dgm:layoutNode name="leftArrowText" styleLbl="node1">
          <dgm:varLst>
            <dgm:chMax val="0"/>
            <dgm:bulletEnabled val="1"/>
          </dgm:varLst>
          <dgm:alg type="tx">
            <dgm:param type="txAnchorVertCh" val="mid"/>
          </dgm:alg>
          <dgm:shape xmlns:r="http://schemas.openxmlformats.org/officeDocument/2006/relationships" type="rect" r:blip="" hideGeom="1">
            <dgm:adjLst/>
          </dgm:shape>
          <dgm:choose name="Name2">
            <dgm:if name="Name3" func="var" arg="dir" op="equ" val="norm">
              <dgm:presOf axis="ch desOrSelf" ptType="node node" st="1 1" cnt="1 0"/>
            </dgm:if>
            <dgm:else name="Name4">
              <dgm:presOf axis="ch desOrSelf" ptType="node node" st="2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layoutNode name="rightArrowText" styleLbl="node1">
          <dgm:varLst>
            <dgm:chMax val="0"/>
            <dgm:bulletEnabled val="1"/>
          </dgm:varLst>
          <dgm:alg type="tx">
            <dgm:param type="txAnchorVertCh" val="mid"/>
          </dgm:alg>
          <dgm:shape xmlns:r="http://schemas.openxmlformats.org/officeDocument/2006/relationships" type="rect" r:blip="" hideGeom="1">
            <dgm:adjLst/>
          </dgm:shape>
          <dgm:choose name="Name5">
            <dgm:if name="Name6" func="var" arg="dir" op="equ" val="norm">
              <dgm:presOf axis="ch desOrSelf" ptType="node node" st="2 1" cnt="1 0"/>
            </dgm:if>
            <dgm:else name="Name7">
              <dgm:presOf axis="ch desOrSelf" ptType="node node" st="1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if>
      <dgm:else name="Name8"/>
    </dgm:choose>
  </dgm:layoutNode>
</dgm:layoutDef>
</file>

<file path=xl/diagrams/layout3.xml><?xml version="1.0" encoding="utf-8"?>
<dgm:layoutDef xmlns:dgm="http://schemas.openxmlformats.org/drawingml/2006/diagram" xmlns:a="http://schemas.openxmlformats.org/drawingml/2006/main" uniqueId="urn:microsoft.com/office/officeart/2005/8/layout/arrow6">
  <dgm:title val=""/>
  <dgm:desc val=""/>
  <dgm:catLst>
    <dgm:cat type="relationship" pri="4000"/>
    <dgm:cat type="process" pri="29000"/>
  </dgm:catLst>
  <dgm:sampData>
    <dgm:dataModel>
      <dgm:ptLst>
        <dgm:pt modelId="0" type="doc"/>
        <dgm:pt modelId="1">
          <dgm:prSet phldr="1"/>
        </dgm:pt>
        <dgm:pt modelId="2">
          <dgm:prSet phldr="1"/>
        </dgm:pt>
      </dgm:ptLst>
      <dgm:cxnLst>
        <dgm:cxn modelId="4" srcId="0" destId="1" srcOrd="0" destOrd="0"/>
        <dgm:cxn modelId="5" srcId="0" destId="2" srcOrd="1" destOrd="0"/>
      </dgm:cxnLst>
      <dgm:bg/>
      <dgm:whole/>
    </dgm:dataModel>
  </dgm:sampData>
  <dgm:styleData>
    <dgm:dataModel>
      <dgm:ptLst>
        <dgm:pt modelId="0" type="doc"/>
        <dgm:pt modelId="1"/>
        <dgm:pt modelId="2"/>
      </dgm:ptLst>
      <dgm:cxnLst>
        <dgm:cxn modelId="3" srcId="0" destId="1" srcOrd="0" destOrd="0"/>
        <dgm:cxn modelId="4" srcId="0" destId="2" srcOrd="1" destOrd="0"/>
      </dgm:cxnLst>
      <dgm:bg/>
      <dgm:whole/>
    </dgm:dataModel>
  </dgm:styleData>
  <dgm:clrData>
    <dgm:dataModel>
      <dgm:ptLst>
        <dgm:pt modelId="0" type="doc"/>
        <dgm:pt modelId="1"/>
        <dgm:pt modelId="2"/>
      </dgm:ptLst>
      <dgm:cxnLst>
        <dgm:cxn modelId="3" srcId="0" destId="1" srcOrd="0" destOrd="0"/>
        <dgm:cxn modelId="4" srcId="0" destId="2" srcOrd="1" destOrd="0"/>
      </dgm:cxnLst>
      <dgm:bg/>
      <dgm:whole/>
    </dgm:dataModel>
  </dgm:clrData>
  <dgm:layoutNode name="compositeShape">
    <dgm:varLst>
      <dgm:chMax val="2"/>
      <dgm:dir/>
      <dgm:resizeHandles val="exact"/>
    </dgm:varLst>
    <dgm:alg type="composite">
      <dgm:param type="horzAlign" val="ctr"/>
      <dgm:param type="vertAlign" val="mid"/>
      <dgm:param type="ar" val="2.5"/>
    </dgm:alg>
    <dgm:shape xmlns:r="http://schemas.openxmlformats.org/officeDocument/2006/relationships" r:blip="">
      <dgm:adjLst/>
    </dgm:shape>
    <dgm:presOf/>
    <dgm:constrLst>
      <dgm:constr type="primFontSz" for="des" ptType="node" op="equ"/>
      <dgm:constr type="w" for="ch" forName="ribbon" refType="h" refFor="ch" refForName="ribbon" fact="2.5"/>
      <dgm:constr type="h" for="ch" forName="leftArrowText" refType="h" fact="0.49"/>
      <dgm:constr type="ctrY" for="ch" forName="leftArrowText" refType="ctrY" refFor="ch" refForName="ribbon"/>
      <dgm:constr type="ctrYOff" for="ch" forName="leftArrowText" refType="h" refFor="ch" refForName="ribbon" fact="-0.08"/>
      <dgm:constr type="l" for="ch" forName="leftArrowText" refType="w" refFor="ch" refForName="ribbon" fact="0.12"/>
      <dgm:constr type="r" for="ch" forName="leftArrowText" refType="w" refFor="ch" refForName="ribbon" fact="0.45"/>
      <dgm:constr type="h" for="ch" forName="rightArrowText" refType="h" fact="0.49"/>
      <dgm:constr type="ctrY" for="ch" forName="rightArrowText" refType="ctrY" refFor="ch" refForName="ribbon"/>
      <dgm:constr type="ctrYOff" for="ch" forName="rightArrowText" refType="h" refFor="ch" refForName="ribbon" fact="0.08"/>
      <dgm:constr type="l" for="ch" forName="rightArrowText" refType="w" refFor="ch" refForName="ribbon" fact="0.5"/>
      <dgm:constr type="r" for="ch" forName="rightArrowText" refType="w" refFor="ch" refForName="ribbon" fact="0.89"/>
    </dgm:constrLst>
    <dgm:ruleLst/>
    <dgm:choose name="Name0">
      <dgm:if name="Name1" axis="ch" ptType="node" func="cnt" op="gte" val="1">
        <dgm:layoutNode name="ribbon" styleLbl="node1">
          <dgm:alg type="sp"/>
          <dgm:shape xmlns:r="http://schemas.openxmlformats.org/officeDocument/2006/relationships" type="leftRightRibbon" r:blip="">
            <dgm:adjLst/>
          </dgm:shape>
          <dgm:presOf/>
          <dgm:constrLst/>
          <dgm:ruleLst/>
        </dgm:layoutNode>
        <dgm:layoutNode name="leftArrowText" styleLbl="node1">
          <dgm:varLst>
            <dgm:chMax val="0"/>
            <dgm:bulletEnabled val="1"/>
          </dgm:varLst>
          <dgm:alg type="tx">
            <dgm:param type="txAnchorVertCh" val="mid"/>
          </dgm:alg>
          <dgm:shape xmlns:r="http://schemas.openxmlformats.org/officeDocument/2006/relationships" type="rect" r:blip="" hideGeom="1">
            <dgm:adjLst/>
          </dgm:shape>
          <dgm:choose name="Name2">
            <dgm:if name="Name3" func="var" arg="dir" op="equ" val="norm">
              <dgm:presOf axis="ch desOrSelf" ptType="node node" st="1 1" cnt="1 0"/>
            </dgm:if>
            <dgm:else name="Name4">
              <dgm:presOf axis="ch desOrSelf" ptType="node node" st="2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layoutNode name="rightArrowText" styleLbl="node1">
          <dgm:varLst>
            <dgm:chMax val="0"/>
            <dgm:bulletEnabled val="1"/>
          </dgm:varLst>
          <dgm:alg type="tx">
            <dgm:param type="txAnchorVertCh" val="mid"/>
          </dgm:alg>
          <dgm:shape xmlns:r="http://schemas.openxmlformats.org/officeDocument/2006/relationships" type="rect" r:blip="" hideGeom="1">
            <dgm:adjLst/>
          </dgm:shape>
          <dgm:choose name="Name5">
            <dgm:if name="Name6" func="var" arg="dir" op="equ" val="norm">
              <dgm:presOf axis="ch desOrSelf" ptType="node node" st="2 1" cnt="1 0"/>
            </dgm:if>
            <dgm:else name="Name7">
              <dgm:presOf axis="ch desOrSelf" ptType="node node" st="1 1" cnt="1 0"/>
            </dgm:else>
          </dgm:choose>
          <dgm:constrLst>
            <dgm:constr type="primFontSz" val="65"/>
            <dgm:constr type="tMarg" refType="primFontSz" fact="0.28"/>
            <dgm:constr type="lMarg"/>
            <dgm:constr type="bMarg" refType="primFontSz" fact="0.3"/>
            <dgm:constr type="rMarg"/>
          </dgm:constrLst>
          <dgm:ruleLst>
            <dgm:rule type="primFontSz" val="5" fact="NaN" max="NaN"/>
          </dgm:ruleLst>
        </dgm:layoutNode>
      </dgm:if>
      <dgm:else name="Name8"/>
    </dgm:choose>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2.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iagrams/quickStyle3.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Layout" Target="../diagrams/layout1.xml"/><Relationship Id="rId2" Type="http://schemas.openxmlformats.org/officeDocument/2006/relationships/diagramData" Target="../diagrams/data1.xml"/><Relationship Id="rId1" Type="http://schemas.openxmlformats.org/officeDocument/2006/relationships/hyperlink" Target="#CONTENIDO!A1"/><Relationship Id="rId6" Type="http://schemas.microsoft.com/office/2007/relationships/diagramDrawing" Target="../diagrams/drawing1.xml"/><Relationship Id="rId5" Type="http://schemas.openxmlformats.org/officeDocument/2006/relationships/diagramColors" Target="../diagrams/colors1.xml"/><Relationship Id="rId4" Type="http://schemas.openxmlformats.org/officeDocument/2006/relationships/diagramQuickStyle" Target="../diagrams/quickStyle1.xml"/></Relationships>
</file>

<file path=xl/drawings/_rels/drawing2.xml.rels><?xml version="1.0" encoding="UTF-8" standalone="yes"?>
<Relationships xmlns="http://schemas.openxmlformats.org/package/2006/relationships"><Relationship Id="rId3" Type="http://schemas.openxmlformats.org/officeDocument/2006/relationships/diagramLayout" Target="../diagrams/layout2.xml"/><Relationship Id="rId7" Type="http://schemas.openxmlformats.org/officeDocument/2006/relationships/chart" Target="../charts/chart1.xml"/><Relationship Id="rId2" Type="http://schemas.openxmlformats.org/officeDocument/2006/relationships/diagramData" Target="../diagrams/data2.xml"/><Relationship Id="rId1" Type="http://schemas.openxmlformats.org/officeDocument/2006/relationships/hyperlink" Target="#CONTENIDO!A1"/><Relationship Id="rId6" Type="http://schemas.microsoft.com/office/2007/relationships/diagramDrawing" Target="../diagrams/drawing2.xml"/><Relationship Id="rId5" Type="http://schemas.openxmlformats.org/officeDocument/2006/relationships/diagramColors" Target="../diagrams/colors2.xml"/><Relationship Id="rId4" Type="http://schemas.openxmlformats.org/officeDocument/2006/relationships/diagramQuickStyle" Target="../diagrams/quickStyle2.xml"/></Relationships>
</file>

<file path=xl/drawings/_rels/drawing3.xml.rels><?xml version="1.0" encoding="UTF-8" standalone="yes"?>
<Relationships xmlns="http://schemas.openxmlformats.org/package/2006/relationships"><Relationship Id="rId8" Type="http://schemas.microsoft.com/office/2007/relationships/diagramDrawing" Target="../diagrams/drawing3.xml"/><Relationship Id="rId3" Type="http://schemas.openxmlformats.org/officeDocument/2006/relationships/hyperlink" Target="#CONTENIDO!A1"/><Relationship Id="rId7" Type="http://schemas.openxmlformats.org/officeDocument/2006/relationships/diagramColors" Target="../diagrams/colors3.xml"/><Relationship Id="rId2" Type="http://schemas.openxmlformats.org/officeDocument/2006/relationships/chart" Target="../charts/chart3.xml"/><Relationship Id="rId1" Type="http://schemas.openxmlformats.org/officeDocument/2006/relationships/chart" Target="../charts/chart2.xml"/><Relationship Id="rId6" Type="http://schemas.openxmlformats.org/officeDocument/2006/relationships/diagramQuickStyle" Target="../diagrams/quickStyle3.xml"/><Relationship Id="rId5" Type="http://schemas.openxmlformats.org/officeDocument/2006/relationships/diagramLayout" Target="../diagrams/layout3.xml"/><Relationship Id="rId4" Type="http://schemas.openxmlformats.org/officeDocument/2006/relationships/diagramData" Target="../diagrams/data3.xml"/></Relationships>
</file>

<file path=xl/drawings/drawing1.xml><?xml version="1.0" encoding="utf-8"?>
<xdr:wsDr xmlns:xdr="http://schemas.openxmlformats.org/drawingml/2006/spreadsheetDrawing" xmlns:a="http://schemas.openxmlformats.org/drawingml/2006/main">
  <xdr:twoCellAnchor>
    <xdr:from>
      <xdr:col>6</xdr:col>
      <xdr:colOff>0</xdr:colOff>
      <xdr:row>2</xdr:row>
      <xdr:rowOff>0</xdr:rowOff>
    </xdr:from>
    <xdr:to>
      <xdr:col>8</xdr:col>
      <xdr:colOff>400050</xdr:colOff>
      <xdr:row>11</xdr:row>
      <xdr:rowOff>42863</xdr:rowOff>
    </xdr:to>
    <xdr:graphicFrame macro="">
      <xdr:nvGraphicFramePr>
        <xdr:cNvPr id="2" name="Diagrama 1">
          <a:hlinkClick xmlns:r="http://schemas.openxmlformats.org/officeDocument/2006/relationships" r:id="rId1"/>
          <a:extLst>
            <a:ext uri="{FF2B5EF4-FFF2-40B4-BE49-F238E27FC236}">
              <a16:creationId xmlns:a16="http://schemas.microsoft.com/office/drawing/2014/main" id="{0F8E9B9B-8627-447B-9489-C9C4D65872FE}"/>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2" r:lo="rId3" r:qs="rId4" r:cs="rId5"/>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14</xdr:col>
      <xdr:colOff>714375</xdr:colOff>
      <xdr:row>1</xdr:row>
      <xdr:rowOff>28575</xdr:rowOff>
    </xdr:from>
    <xdr:to>
      <xdr:col>17</xdr:col>
      <xdr:colOff>47625</xdr:colOff>
      <xdr:row>5</xdr:row>
      <xdr:rowOff>157163</xdr:rowOff>
    </xdr:to>
    <xdr:graphicFrame macro="">
      <xdr:nvGraphicFramePr>
        <xdr:cNvPr id="3" name="Diagrama 2">
          <a:hlinkClick xmlns:r="http://schemas.openxmlformats.org/officeDocument/2006/relationships" r:id="rId1"/>
          <a:extLst>
            <a:ext uri="{FF2B5EF4-FFF2-40B4-BE49-F238E27FC236}">
              <a16:creationId xmlns:a16="http://schemas.microsoft.com/office/drawing/2014/main" id="{41312BAF-BB0C-45DB-BAD3-15CC040AC03A}"/>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2" r:lo="rId3" r:qs="rId4" r:cs="rId5"/>
        </a:graphicData>
      </a:graphic>
    </xdr:graphicFrame>
    <xdr:clientData/>
  </xdr:twoCellAnchor>
  <xdr:twoCellAnchor>
    <xdr:from>
      <xdr:col>4</xdr:col>
      <xdr:colOff>333375</xdr:colOff>
      <xdr:row>1</xdr:row>
      <xdr:rowOff>47625</xdr:rowOff>
    </xdr:from>
    <xdr:to>
      <xdr:col>14</xdr:col>
      <xdr:colOff>695325</xdr:colOff>
      <xdr:row>14</xdr:row>
      <xdr:rowOff>752475</xdr:rowOff>
    </xdr:to>
    <xdr:graphicFrame macro="">
      <xdr:nvGraphicFramePr>
        <xdr:cNvPr id="4" name="Gráfico 3">
          <a:extLst>
            <a:ext uri="{FF2B5EF4-FFF2-40B4-BE49-F238E27FC236}">
              <a16:creationId xmlns:a16="http://schemas.microsoft.com/office/drawing/2014/main" id="{521E6EBC-72FD-49E9-8D5A-7E1FA81EB048}"/>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7</xdr:col>
      <xdr:colOff>11641</xdr:colOff>
      <xdr:row>2</xdr:row>
      <xdr:rowOff>142875</xdr:rowOff>
    </xdr:from>
    <xdr:to>
      <xdr:col>16</xdr:col>
      <xdr:colOff>85725</xdr:colOff>
      <xdr:row>26</xdr:row>
      <xdr:rowOff>19050</xdr:rowOff>
    </xdr:to>
    <xdr:graphicFrame macro="">
      <xdr:nvGraphicFramePr>
        <xdr:cNvPr id="2" name="Gráfico 1">
          <a:extLst>
            <a:ext uri="{FF2B5EF4-FFF2-40B4-BE49-F238E27FC236}">
              <a16:creationId xmlns:a16="http://schemas.microsoft.com/office/drawing/2014/main" id="{ED28D32C-6769-4850-AB31-6066C899FFC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9525</xdr:colOff>
      <xdr:row>0</xdr:row>
      <xdr:rowOff>159809</xdr:rowOff>
    </xdr:from>
    <xdr:to>
      <xdr:col>6</xdr:col>
      <xdr:colOff>9525</xdr:colOff>
      <xdr:row>25</xdr:row>
      <xdr:rowOff>102658</xdr:rowOff>
    </xdr:to>
    <xdr:graphicFrame macro="">
      <xdr:nvGraphicFramePr>
        <xdr:cNvPr id="3" name="Gráfico 2">
          <a:extLst>
            <a:ext uri="{FF2B5EF4-FFF2-40B4-BE49-F238E27FC236}">
              <a16:creationId xmlns:a16="http://schemas.microsoft.com/office/drawing/2014/main" id="{629D5258-BEC2-44DE-AE6B-22D9CAEB49F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xdr:col>
      <xdr:colOff>761999</xdr:colOff>
      <xdr:row>27</xdr:row>
      <xdr:rowOff>0</xdr:rowOff>
    </xdr:from>
    <xdr:to>
      <xdr:col>14</xdr:col>
      <xdr:colOff>752475</xdr:colOff>
      <xdr:row>47</xdr:row>
      <xdr:rowOff>38100</xdr:rowOff>
    </xdr:to>
    <xdr:sp macro="" textlink="">
      <xdr:nvSpPr>
        <xdr:cNvPr id="4" name="CuadroTexto 3">
          <a:extLst>
            <a:ext uri="{FF2B5EF4-FFF2-40B4-BE49-F238E27FC236}">
              <a16:creationId xmlns:a16="http://schemas.microsoft.com/office/drawing/2014/main" id="{8C8CBD0D-33BB-4D0B-BCC8-5E23299909C3}"/>
            </a:ext>
          </a:extLst>
        </xdr:cNvPr>
        <xdr:cNvSpPr txBox="1"/>
      </xdr:nvSpPr>
      <xdr:spPr>
        <a:xfrm>
          <a:off x="7305674" y="4533900"/>
          <a:ext cx="6086476" cy="351472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s-CO" sz="1100" u="sng">
              <a:solidFill>
                <a:schemeClr val="dk1"/>
              </a:solidFill>
              <a:effectLst/>
              <a:latin typeface="+mn-lt"/>
              <a:ea typeface="+mn-ea"/>
              <a:cs typeface="+mn-cs"/>
            </a:rPr>
            <a:t>Los COSTOS TOTALES tuvieron una variación positiva</a:t>
          </a:r>
          <a:r>
            <a:rPr lang="es-CO" sz="1100" u="sng" baseline="0">
              <a:solidFill>
                <a:schemeClr val="dk1"/>
              </a:solidFill>
              <a:effectLst/>
              <a:latin typeface="+mn-lt"/>
              <a:ea typeface="+mn-ea"/>
              <a:cs typeface="+mn-cs"/>
            </a:rPr>
            <a:t> del 14</a:t>
          </a:r>
          <a:r>
            <a:rPr lang="es-CO" sz="1100" u="sng">
              <a:solidFill>
                <a:schemeClr val="dk1"/>
              </a:solidFill>
              <a:effectLst/>
              <a:latin typeface="+mn-lt"/>
              <a:ea typeface="+mn-ea"/>
              <a:cs typeface="+mn-cs"/>
            </a:rPr>
            <a:t>% en relación al I semestre del 2021</a:t>
          </a:r>
          <a:endParaRPr lang="es-CO" sz="1100">
            <a:solidFill>
              <a:schemeClr val="dk1"/>
            </a:solidFill>
            <a:effectLst/>
            <a:latin typeface="+mn-lt"/>
            <a:ea typeface="+mn-ea"/>
            <a:cs typeface="+mn-cs"/>
          </a:endParaRPr>
        </a:p>
        <a:p>
          <a:endParaRPr lang="es-CO" sz="1100">
            <a:solidFill>
              <a:schemeClr val="dk1"/>
            </a:solidFill>
            <a:effectLst/>
            <a:latin typeface="+mn-lt"/>
            <a:ea typeface="+mn-ea"/>
            <a:cs typeface="+mn-cs"/>
          </a:endParaRPr>
        </a:p>
        <a:p>
          <a:r>
            <a:rPr lang="es-CO" sz="1100" b="1" u="sng">
              <a:solidFill>
                <a:schemeClr val="dk1"/>
              </a:solidFill>
              <a:effectLst/>
              <a:latin typeface="+mn-lt"/>
              <a:ea typeface="+mn-ea"/>
              <a:cs typeface="+mn-cs"/>
            </a:rPr>
            <a:t>COSTOS DIRECTOS</a:t>
          </a:r>
          <a:r>
            <a:rPr lang="es-CO" sz="1100" b="1">
              <a:solidFill>
                <a:schemeClr val="dk1"/>
              </a:solidFill>
              <a:effectLst/>
              <a:latin typeface="+mn-lt"/>
              <a:ea typeface="+mn-ea"/>
              <a:cs typeface="+mn-cs"/>
            </a:rPr>
            <a:t>: </a:t>
          </a:r>
          <a:r>
            <a:rPr lang="es-CO" sz="1100">
              <a:solidFill>
                <a:schemeClr val="dk1"/>
              </a:solidFill>
              <a:effectLst/>
              <a:latin typeface="+mn-lt"/>
              <a:ea typeface="+mn-ea"/>
              <a:cs typeface="+mn-cs"/>
            </a:rPr>
            <a:t>Representaron un 82% de paticipación y una variación porcentual del</a:t>
          </a:r>
          <a:r>
            <a:rPr lang="es-CO" sz="1100" baseline="0">
              <a:solidFill>
                <a:schemeClr val="dk1"/>
              </a:solidFill>
              <a:effectLst/>
              <a:latin typeface="+mn-lt"/>
              <a:ea typeface="+mn-ea"/>
              <a:cs typeface="+mn-cs"/>
            </a:rPr>
            <a:t> 25</a:t>
          </a:r>
          <a:r>
            <a:rPr lang="es-CO" sz="1100">
              <a:solidFill>
                <a:schemeClr val="dk1"/>
              </a:solidFill>
              <a:effectLst/>
              <a:latin typeface="+mn-lt"/>
              <a:ea typeface="+mn-ea"/>
              <a:cs typeface="+mn-cs"/>
            </a:rPr>
            <a:t>%, indicando un crecimento de $4.054.007 pesos promedio. La variación mas notable estuvo</a:t>
          </a:r>
          <a:r>
            <a:rPr lang="es-CO" sz="1100" baseline="0">
              <a:solidFill>
                <a:schemeClr val="dk1"/>
              </a:solidFill>
              <a:effectLst/>
              <a:latin typeface="+mn-lt"/>
              <a:ea typeface="+mn-ea"/>
              <a:cs typeface="+mn-cs"/>
            </a:rPr>
            <a:t> en los combustibles r</a:t>
          </a:r>
          <a:r>
            <a:rPr lang="es-CO" sz="1100">
              <a:solidFill>
                <a:schemeClr val="dk1"/>
              </a:solidFill>
              <a:effectLst/>
              <a:latin typeface="+mn-lt"/>
              <a:ea typeface="+mn-ea"/>
              <a:cs typeface="+mn-cs"/>
            </a:rPr>
            <a:t>eflejando el incremento en los precios de</a:t>
          </a:r>
          <a:r>
            <a:rPr lang="es-CO" sz="1100" baseline="0">
              <a:solidFill>
                <a:schemeClr val="dk1"/>
              </a:solidFill>
              <a:effectLst/>
              <a:latin typeface="+mn-lt"/>
              <a:ea typeface="+mn-ea"/>
              <a:cs typeface="+mn-cs"/>
            </a:rPr>
            <a:t> los </a:t>
          </a:r>
          <a:r>
            <a:rPr lang="es-CO" sz="1100">
              <a:solidFill>
                <a:schemeClr val="dk1"/>
              </a:solidFill>
              <a:effectLst/>
              <a:latin typeface="+mn-lt"/>
              <a:ea typeface="+mn-ea"/>
              <a:cs typeface="+mn-cs"/>
            </a:rPr>
            <a:t>mismos los cuales aumentaron en un 127.3% con relación al I-2021</a:t>
          </a:r>
          <a:r>
            <a:rPr lang="es-CO" sz="1100" baseline="0">
              <a:solidFill>
                <a:schemeClr val="dk1"/>
              </a:solidFill>
              <a:effectLst/>
              <a:latin typeface="+mn-lt"/>
              <a:ea typeface="+mn-ea"/>
              <a:cs typeface="+mn-cs"/>
            </a:rPr>
            <a:t> con una participación del 40.8% para el I semestre 2022, el cual genera un incremento significativo de los costos de operación respecto al mismo periodo de 2021, junto con el incremento de los servicios al pasajero que tuvo una variación positiva del 52.2%.</a:t>
          </a:r>
        </a:p>
        <a:p>
          <a:endParaRPr lang="es-CO" sz="1100" baseline="0">
            <a:solidFill>
              <a:schemeClr val="dk1"/>
            </a:solidFill>
            <a:effectLst/>
            <a:latin typeface="+mn-lt"/>
            <a:ea typeface="+mn-ea"/>
            <a:cs typeface="+mn-cs"/>
          </a:endParaRPr>
        </a:p>
        <a:p>
          <a:r>
            <a:rPr lang="es-CO" sz="1100" baseline="0">
              <a:solidFill>
                <a:schemeClr val="dk1"/>
              </a:solidFill>
              <a:effectLst/>
              <a:latin typeface="+mn-lt"/>
              <a:ea typeface="+mn-ea"/>
              <a:cs typeface="+mn-cs"/>
            </a:rPr>
            <a:t>Los demas </a:t>
          </a:r>
          <a:r>
            <a:rPr lang="es-CO" sz="1100" b="1" baseline="0">
              <a:solidFill>
                <a:schemeClr val="dk1"/>
              </a:solidFill>
              <a:effectLst/>
              <a:latin typeface="+mn-lt"/>
              <a:ea typeface="+mn-ea"/>
              <a:cs typeface="+mn-cs"/>
            </a:rPr>
            <a:t>COSTOS DIRECTOS </a:t>
          </a:r>
          <a:r>
            <a:rPr lang="es-CO" sz="1100" b="0" baseline="0">
              <a:solidFill>
                <a:schemeClr val="dk1"/>
              </a:solidFill>
              <a:effectLst/>
              <a:latin typeface="+mn-lt"/>
              <a:ea typeface="+mn-ea"/>
              <a:cs typeface="+mn-cs"/>
            </a:rPr>
            <a:t>presentaron variaciones negativas siendo la mas notoria la Depreciación que tuvo una variación del -94.4%.</a:t>
          </a:r>
        </a:p>
        <a:p>
          <a:endParaRPr lang="es-CO"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es-CO" sz="1100">
              <a:solidFill>
                <a:schemeClr val="dk1"/>
              </a:solidFill>
              <a:effectLst/>
              <a:latin typeface="+mn-lt"/>
              <a:ea typeface="+mn-ea"/>
              <a:cs typeface="+mn-cs"/>
            </a:rPr>
            <a:t>En relación a los </a:t>
          </a:r>
          <a:r>
            <a:rPr lang="es-CO" sz="1100" b="1" u="sng">
              <a:solidFill>
                <a:schemeClr val="dk1"/>
              </a:solidFill>
              <a:effectLst/>
              <a:latin typeface="+mn-lt"/>
              <a:ea typeface="+mn-ea"/>
              <a:cs typeface="+mn-cs"/>
            </a:rPr>
            <a:t>COSTOS INDIRECTOS</a:t>
          </a:r>
          <a:r>
            <a:rPr lang="es-CO" sz="1100" b="1">
              <a:solidFill>
                <a:schemeClr val="dk1"/>
              </a:solidFill>
              <a:effectLst/>
              <a:latin typeface="+mn-lt"/>
              <a:ea typeface="+mn-ea"/>
              <a:cs typeface="+mn-cs"/>
            </a:rPr>
            <a:t> </a:t>
          </a:r>
          <a:r>
            <a:rPr lang="es-CO" sz="1100" b="0">
              <a:solidFill>
                <a:schemeClr val="dk1"/>
              </a:solidFill>
              <a:effectLst/>
              <a:latin typeface="+mn-lt"/>
              <a:ea typeface="+mn-ea"/>
              <a:cs typeface="+mn-cs"/>
            </a:rPr>
            <a:t>estos</a:t>
          </a:r>
          <a:r>
            <a:rPr lang="es-CO" sz="1100" b="0" baseline="0">
              <a:solidFill>
                <a:schemeClr val="dk1"/>
              </a:solidFill>
              <a:effectLst/>
              <a:latin typeface="+mn-lt"/>
              <a:ea typeface="+mn-ea"/>
              <a:cs typeface="+mn-cs"/>
            </a:rPr>
            <a:t> tuvieron una participación del 18%, con una variación negativa del -20%, estos debido a una </a:t>
          </a:r>
          <a:r>
            <a:rPr lang="es-CO" sz="1100" baseline="0">
              <a:solidFill>
                <a:schemeClr val="dk1"/>
              </a:solidFill>
              <a:effectLst/>
              <a:latin typeface="+mn-lt"/>
              <a:ea typeface="+mn-ea"/>
              <a:cs typeface="+mn-cs"/>
            </a:rPr>
            <a:t>disminución en los costos de administración del 31.8%, y variaciones negativas en los gastos de ventas y financieros.</a:t>
          </a:r>
        </a:p>
        <a:p>
          <a:pPr marL="0" marR="0" lvl="0" indent="0" defTabSz="914400" eaLnBrk="1" fontAlgn="auto" latinLnBrk="0" hangingPunct="1">
            <a:lnSpc>
              <a:spcPct val="100000"/>
            </a:lnSpc>
            <a:spcBef>
              <a:spcPts val="0"/>
            </a:spcBef>
            <a:spcAft>
              <a:spcPts val="0"/>
            </a:spcAft>
            <a:buClrTx/>
            <a:buSzTx/>
            <a:buFontTx/>
            <a:buNone/>
            <a:tabLst/>
            <a:defRPr/>
          </a:pPr>
          <a:endParaRPr lang="es-CO" sz="1100" b="0" i="0" u="none" strike="noStrike" baseline="0">
            <a:solidFill>
              <a:schemeClr val="dk1"/>
            </a:solidFill>
            <a:effectLst/>
            <a:latin typeface="+mn-lt"/>
            <a:ea typeface="+mn-ea"/>
            <a:cs typeface="+mn-cs"/>
          </a:endParaRPr>
        </a:p>
        <a:p>
          <a:r>
            <a:rPr lang="es-CO" sz="1100" b="0" i="0" u="none" strike="noStrike" baseline="0">
              <a:solidFill>
                <a:schemeClr val="dk1"/>
              </a:solidFill>
              <a:effectLst/>
              <a:latin typeface="+mn-lt"/>
              <a:ea typeface="+mn-ea"/>
              <a:cs typeface="+mn-cs"/>
            </a:rPr>
            <a:t>Finalmente se puede evidenciar que las horas bloque aumentaron en un 105.3% en donde esta cifra evidencia una recuperación del sector en cuanto a las operaciones al igual que la recuperación de flota que paso de un -6.5% a un 3.2%</a:t>
          </a:r>
          <a:r>
            <a:rPr lang="es-CO" sz="1100" b="0" i="0" baseline="0">
              <a:solidFill>
                <a:schemeClr val="dk1"/>
              </a:solidFill>
              <a:effectLst/>
              <a:latin typeface="+mn-lt"/>
              <a:ea typeface="+mn-ea"/>
              <a:cs typeface="+mn-cs"/>
            </a:rPr>
            <a:t>, </a:t>
          </a:r>
          <a:r>
            <a:rPr lang="es-CO" sz="1100" b="0" i="0" u="none" strike="noStrike" baseline="0">
              <a:solidFill>
                <a:schemeClr val="dk1"/>
              </a:solidFill>
              <a:effectLst/>
              <a:latin typeface="+mn-lt"/>
              <a:ea typeface="+mn-ea"/>
              <a:cs typeface="+mn-cs"/>
            </a:rPr>
            <a:t>esto en concordancia al aumento de la demanda de pasajeros y la reactivación del sector.</a:t>
          </a:r>
        </a:p>
      </xdr:txBody>
    </xdr:sp>
    <xdr:clientData/>
  </xdr:twoCellAnchor>
  <xdr:twoCellAnchor>
    <xdr:from>
      <xdr:col>16</xdr:col>
      <xdr:colOff>709084</xdr:colOff>
      <xdr:row>1</xdr:row>
      <xdr:rowOff>0</xdr:rowOff>
    </xdr:from>
    <xdr:to>
      <xdr:col>19</xdr:col>
      <xdr:colOff>42334</xdr:colOff>
      <xdr:row>6</xdr:row>
      <xdr:rowOff>132822</xdr:rowOff>
    </xdr:to>
    <xdr:graphicFrame macro="">
      <xdr:nvGraphicFramePr>
        <xdr:cNvPr id="5" name="Diagrama 4">
          <a:hlinkClick xmlns:r="http://schemas.openxmlformats.org/officeDocument/2006/relationships" r:id="rId3"/>
          <a:extLst>
            <a:ext uri="{FF2B5EF4-FFF2-40B4-BE49-F238E27FC236}">
              <a16:creationId xmlns:a16="http://schemas.microsoft.com/office/drawing/2014/main" id="{8E7F477F-2BA3-4C1A-A804-7319AE51FC14}"/>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4" r:lo="rId5" r:qs="rId6" r:cs="rId7"/>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40000"/>
                <a:satMod val="155000"/>
              </a:schemeClr>
            </a:gs>
            <a:gs pos="65000">
              <a:schemeClr val="phClr">
                <a:shade val="85000"/>
                <a:satMod val="155000"/>
              </a:schemeClr>
            </a:gs>
            <a:gs pos="100000">
              <a:schemeClr val="phClr">
                <a:shade val="95000"/>
                <a:satMod val="155000"/>
              </a:schemeClr>
            </a:gs>
          </a:gsLst>
          <a:lin ang="16200000" scaled="0"/>
        </a:gradFill>
      </a:fillStyleLst>
      <a:lnStyleLst>
        <a:ln w="6350" cap="rnd" cmpd="sng" algn="ctr">
          <a:solidFill>
            <a:schemeClr val="phClr">
              <a:shade val="95000"/>
              <a:satMod val="105000"/>
            </a:schemeClr>
          </a:solidFill>
          <a:prstDash val="solid"/>
        </a:ln>
        <a:ln w="25400" cap="flat" cmpd="sng" algn="ctr">
          <a:solidFill>
            <a:schemeClr val="phClr"/>
          </a:solidFill>
          <a:prstDash val="solid"/>
        </a:ln>
        <a:ln w="34925" cap="rnd" cmpd="sng" algn="ctr">
          <a:solidFill>
            <a:schemeClr val="phClr"/>
          </a:solidFill>
          <a:prstDash val="solid"/>
        </a:ln>
      </a:lnStyleLst>
      <a:effectStyleLst>
        <a:effectStyle>
          <a:effectLst>
            <a:outerShdw blurRad="50800" algn="tl" rotWithShape="0">
              <a:srgbClr val="000000">
                <a:alpha val="64000"/>
              </a:srgbClr>
            </a:outerShdw>
          </a:effectLst>
        </a:effectStyle>
        <a:effectStyle>
          <a:effectLst>
            <a:outerShdw blurRad="39000" dist="25400" dir="5400000">
              <a:srgbClr val="000000">
                <a:alpha val="35000"/>
              </a:srgbClr>
            </a:outerShdw>
          </a:effectLst>
        </a:effectStyle>
        <a:effectStyle>
          <a:effectLst>
            <a:outerShdw blurRad="39000" dist="25400" dir="5400000">
              <a:srgbClr val="000000">
                <a:alpha val="35000"/>
              </a:srgbClr>
            </a:outerShdw>
          </a:effectLst>
          <a:scene3d>
            <a:camera prst="orthographicFront" fov="0">
              <a:rot lat="0" lon="0" rev="0"/>
            </a:camera>
            <a:lightRig rig="threePt" dir="t">
              <a:rot lat="0" lon="0" rev="0"/>
            </a:lightRig>
          </a:scene3d>
          <a:sp3d prstMaterial="matte">
            <a:bevelT h="22225"/>
          </a:sp3d>
        </a:effectStyle>
      </a:effectStyleLst>
      <a:bgFillStyleLst>
        <a:solidFill>
          <a:schemeClr val="phClr"/>
        </a:solidFill>
        <a:gradFill rotWithShape="1">
          <a:gsLst>
            <a:gs pos="0">
              <a:schemeClr val="phClr">
                <a:shade val="50000"/>
                <a:satMod val="155000"/>
              </a:schemeClr>
            </a:gs>
            <a:gs pos="35000">
              <a:schemeClr val="phClr">
                <a:shade val="75000"/>
                <a:satMod val="155000"/>
              </a:schemeClr>
            </a:gs>
            <a:gs pos="100000">
              <a:schemeClr val="phClr">
                <a:tint val="80000"/>
                <a:satMod val="255000"/>
              </a:schemeClr>
            </a:gs>
          </a:gsLst>
          <a:lin ang="16200000" scaled="0"/>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EE506E-6674-424D-87CC-E4F4B49B611F}">
  <dimension ref="A1:B14"/>
  <sheetViews>
    <sheetView tabSelected="1" workbookViewId="0">
      <selection sqref="A1:B1"/>
    </sheetView>
  </sheetViews>
  <sheetFormatPr baseColWidth="10" defaultRowHeight="15" x14ac:dyDescent="0.25"/>
  <cols>
    <col min="1" max="1" width="11.42578125" style="29"/>
    <col min="2" max="2" width="121.85546875" style="29" customWidth="1"/>
    <col min="3" max="257" width="11.42578125" style="29"/>
    <col min="258" max="258" width="121.85546875" style="29" customWidth="1"/>
    <col min="259" max="513" width="11.42578125" style="29"/>
    <col min="514" max="514" width="121.85546875" style="29" customWidth="1"/>
    <col min="515" max="769" width="11.42578125" style="29"/>
    <col min="770" max="770" width="121.85546875" style="29" customWidth="1"/>
    <col min="771" max="1025" width="11.42578125" style="29"/>
    <col min="1026" max="1026" width="121.85546875" style="29" customWidth="1"/>
    <col min="1027" max="1281" width="11.42578125" style="29"/>
    <col min="1282" max="1282" width="121.85546875" style="29" customWidth="1"/>
    <col min="1283" max="1537" width="11.42578125" style="29"/>
    <col min="1538" max="1538" width="121.85546875" style="29" customWidth="1"/>
    <col min="1539" max="1793" width="11.42578125" style="29"/>
    <col min="1794" max="1794" width="121.85546875" style="29" customWidth="1"/>
    <col min="1795" max="2049" width="11.42578125" style="29"/>
    <col min="2050" max="2050" width="121.85546875" style="29" customWidth="1"/>
    <col min="2051" max="2305" width="11.42578125" style="29"/>
    <col min="2306" max="2306" width="121.85546875" style="29" customWidth="1"/>
    <col min="2307" max="2561" width="11.42578125" style="29"/>
    <col min="2562" max="2562" width="121.85546875" style="29" customWidth="1"/>
    <col min="2563" max="2817" width="11.42578125" style="29"/>
    <col min="2818" max="2818" width="121.85546875" style="29" customWidth="1"/>
    <col min="2819" max="3073" width="11.42578125" style="29"/>
    <col min="3074" max="3074" width="121.85546875" style="29" customWidth="1"/>
    <col min="3075" max="3329" width="11.42578125" style="29"/>
    <col min="3330" max="3330" width="121.85546875" style="29" customWidth="1"/>
    <col min="3331" max="3585" width="11.42578125" style="29"/>
    <col min="3586" max="3586" width="121.85546875" style="29" customWidth="1"/>
    <col min="3587" max="3841" width="11.42578125" style="29"/>
    <col min="3842" max="3842" width="121.85546875" style="29" customWidth="1"/>
    <col min="3843" max="4097" width="11.42578125" style="29"/>
    <col min="4098" max="4098" width="121.85546875" style="29" customWidth="1"/>
    <col min="4099" max="4353" width="11.42578125" style="29"/>
    <col min="4354" max="4354" width="121.85546875" style="29" customWidth="1"/>
    <col min="4355" max="4609" width="11.42578125" style="29"/>
    <col min="4610" max="4610" width="121.85546875" style="29" customWidth="1"/>
    <col min="4611" max="4865" width="11.42578125" style="29"/>
    <col min="4866" max="4866" width="121.85546875" style="29" customWidth="1"/>
    <col min="4867" max="5121" width="11.42578125" style="29"/>
    <col min="5122" max="5122" width="121.85546875" style="29" customWidth="1"/>
    <col min="5123" max="5377" width="11.42578125" style="29"/>
    <col min="5378" max="5378" width="121.85546875" style="29" customWidth="1"/>
    <col min="5379" max="5633" width="11.42578125" style="29"/>
    <col min="5634" max="5634" width="121.85546875" style="29" customWidth="1"/>
    <col min="5635" max="5889" width="11.42578125" style="29"/>
    <col min="5890" max="5890" width="121.85546875" style="29" customWidth="1"/>
    <col min="5891" max="6145" width="11.42578125" style="29"/>
    <col min="6146" max="6146" width="121.85546875" style="29" customWidth="1"/>
    <col min="6147" max="6401" width="11.42578125" style="29"/>
    <col min="6402" max="6402" width="121.85546875" style="29" customWidth="1"/>
    <col min="6403" max="6657" width="11.42578125" style="29"/>
    <col min="6658" max="6658" width="121.85546875" style="29" customWidth="1"/>
    <col min="6659" max="6913" width="11.42578125" style="29"/>
    <col min="6914" max="6914" width="121.85546875" style="29" customWidth="1"/>
    <col min="6915" max="7169" width="11.42578125" style="29"/>
    <col min="7170" max="7170" width="121.85546875" style="29" customWidth="1"/>
    <col min="7171" max="7425" width="11.42578125" style="29"/>
    <col min="7426" max="7426" width="121.85546875" style="29" customWidth="1"/>
    <col min="7427" max="7681" width="11.42578125" style="29"/>
    <col min="7682" max="7682" width="121.85546875" style="29" customWidth="1"/>
    <col min="7683" max="7937" width="11.42578125" style="29"/>
    <col min="7938" max="7938" width="121.85546875" style="29" customWidth="1"/>
    <col min="7939" max="8193" width="11.42578125" style="29"/>
    <col min="8194" max="8194" width="121.85546875" style="29" customWidth="1"/>
    <col min="8195" max="8449" width="11.42578125" style="29"/>
    <col min="8450" max="8450" width="121.85546875" style="29" customWidth="1"/>
    <col min="8451" max="8705" width="11.42578125" style="29"/>
    <col min="8706" max="8706" width="121.85546875" style="29" customWidth="1"/>
    <col min="8707" max="8961" width="11.42578125" style="29"/>
    <col min="8962" max="8962" width="121.85546875" style="29" customWidth="1"/>
    <col min="8963" max="9217" width="11.42578125" style="29"/>
    <col min="9218" max="9218" width="121.85546875" style="29" customWidth="1"/>
    <col min="9219" max="9473" width="11.42578125" style="29"/>
    <col min="9474" max="9474" width="121.85546875" style="29" customWidth="1"/>
    <col min="9475" max="9729" width="11.42578125" style="29"/>
    <col min="9730" max="9730" width="121.85546875" style="29" customWidth="1"/>
    <col min="9731" max="9985" width="11.42578125" style="29"/>
    <col min="9986" max="9986" width="121.85546875" style="29" customWidth="1"/>
    <col min="9987" max="10241" width="11.42578125" style="29"/>
    <col min="10242" max="10242" width="121.85546875" style="29" customWidth="1"/>
    <col min="10243" max="10497" width="11.42578125" style="29"/>
    <col min="10498" max="10498" width="121.85546875" style="29" customWidth="1"/>
    <col min="10499" max="10753" width="11.42578125" style="29"/>
    <col min="10754" max="10754" width="121.85546875" style="29" customWidth="1"/>
    <col min="10755" max="11009" width="11.42578125" style="29"/>
    <col min="11010" max="11010" width="121.85546875" style="29" customWidth="1"/>
    <col min="11011" max="11265" width="11.42578125" style="29"/>
    <col min="11266" max="11266" width="121.85546875" style="29" customWidth="1"/>
    <col min="11267" max="11521" width="11.42578125" style="29"/>
    <col min="11522" max="11522" width="121.85546875" style="29" customWidth="1"/>
    <col min="11523" max="11777" width="11.42578125" style="29"/>
    <col min="11778" max="11778" width="121.85546875" style="29" customWidth="1"/>
    <col min="11779" max="12033" width="11.42578125" style="29"/>
    <col min="12034" max="12034" width="121.85546875" style="29" customWidth="1"/>
    <col min="12035" max="12289" width="11.42578125" style="29"/>
    <col min="12290" max="12290" width="121.85546875" style="29" customWidth="1"/>
    <col min="12291" max="12545" width="11.42578125" style="29"/>
    <col min="12546" max="12546" width="121.85546875" style="29" customWidth="1"/>
    <col min="12547" max="12801" width="11.42578125" style="29"/>
    <col min="12802" max="12802" width="121.85546875" style="29" customWidth="1"/>
    <col min="12803" max="13057" width="11.42578125" style="29"/>
    <col min="13058" max="13058" width="121.85546875" style="29" customWidth="1"/>
    <col min="13059" max="13313" width="11.42578125" style="29"/>
    <col min="13314" max="13314" width="121.85546875" style="29" customWidth="1"/>
    <col min="13315" max="13569" width="11.42578125" style="29"/>
    <col min="13570" max="13570" width="121.85546875" style="29" customWidth="1"/>
    <col min="13571" max="13825" width="11.42578125" style="29"/>
    <col min="13826" max="13826" width="121.85546875" style="29" customWidth="1"/>
    <col min="13827" max="14081" width="11.42578125" style="29"/>
    <col min="14082" max="14082" width="121.85546875" style="29" customWidth="1"/>
    <col min="14083" max="14337" width="11.42578125" style="29"/>
    <col min="14338" max="14338" width="121.85546875" style="29" customWidth="1"/>
    <col min="14339" max="14593" width="11.42578125" style="29"/>
    <col min="14594" max="14594" width="121.85546875" style="29" customWidth="1"/>
    <col min="14595" max="14849" width="11.42578125" style="29"/>
    <col min="14850" max="14850" width="121.85546875" style="29" customWidth="1"/>
    <col min="14851" max="15105" width="11.42578125" style="29"/>
    <col min="15106" max="15106" width="121.85546875" style="29" customWidth="1"/>
    <col min="15107" max="15361" width="11.42578125" style="29"/>
    <col min="15362" max="15362" width="121.85546875" style="29" customWidth="1"/>
    <col min="15363" max="15617" width="11.42578125" style="29"/>
    <col min="15618" max="15618" width="121.85546875" style="29" customWidth="1"/>
    <col min="15619" max="15873" width="11.42578125" style="29"/>
    <col min="15874" max="15874" width="121.85546875" style="29" customWidth="1"/>
    <col min="15875" max="16129" width="11.42578125" style="29"/>
    <col min="16130" max="16130" width="121.85546875" style="29" customWidth="1"/>
    <col min="16131" max="16384" width="11.42578125" style="29"/>
  </cols>
  <sheetData>
    <row r="1" spans="1:2" ht="24" thickBot="1" x14ac:dyDescent="0.4">
      <c r="A1" s="93" t="s">
        <v>292</v>
      </c>
      <c r="B1" s="94"/>
    </row>
    <row r="2" spans="1:2" ht="15.75" thickBot="1" x14ac:dyDescent="0.3"/>
    <row r="3" spans="1:2" ht="24" thickBot="1" x14ac:dyDescent="0.4">
      <c r="A3" s="95" t="s">
        <v>461</v>
      </c>
      <c r="B3" s="96"/>
    </row>
    <row r="4" spans="1:2" ht="15.75" thickBot="1" x14ac:dyDescent="0.3"/>
    <row r="5" spans="1:2" ht="24" thickBot="1" x14ac:dyDescent="0.4">
      <c r="A5" s="30" t="s">
        <v>293</v>
      </c>
      <c r="B5" s="30" t="s">
        <v>294</v>
      </c>
    </row>
    <row r="6" spans="1:2" ht="20.25" x14ac:dyDescent="0.3">
      <c r="A6" s="31">
        <v>1</v>
      </c>
      <c r="B6" s="32" t="s">
        <v>295</v>
      </c>
    </row>
    <row r="7" spans="1:2" ht="21" thickBot="1" x14ac:dyDescent="0.35">
      <c r="A7" s="33">
        <v>2</v>
      </c>
      <c r="B7" s="34" t="s">
        <v>296</v>
      </c>
    </row>
    <row r="8" spans="1:2" ht="20.25" x14ac:dyDescent="0.3">
      <c r="A8" s="31">
        <v>3</v>
      </c>
      <c r="B8" s="34" t="s">
        <v>462</v>
      </c>
    </row>
    <row r="9" spans="1:2" ht="21" thickBot="1" x14ac:dyDescent="0.35">
      <c r="A9" s="33">
        <v>4</v>
      </c>
      <c r="B9" s="34" t="s">
        <v>297</v>
      </c>
    </row>
    <row r="10" spans="1:2" ht="20.25" x14ac:dyDescent="0.3">
      <c r="A10" s="31">
        <v>5</v>
      </c>
      <c r="B10" s="34" t="s">
        <v>498</v>
      </c>
    </row>
    <row r="11" spans="1:2" ht="21" thickBot="1" x14ac:dyDescent="0.35">
      <c r="A11" s="33">
        <v>6</v>
      </c>
      <c r="B11" s="34" t="s">
        <v>263</v>
      </c>
    </row>
    <row r="12" spans="1:2" ht="20.25" x14ac:dyDescent="0.3">
      <c r="A12" s="31">
        <v>7</v>
      </c>
      <c r="B12" s="34" t="s">
        <v>298</v>
      </c>
    </row>
    <row r="13" spans="1:2" ht="21" thickBot="1" x14ac:dyDescent="0.35">
      <c r="A13" s="33">
        <v>8</v>
      </c>
      <c r="B13" s="34" t="s">
        <v>299</v>
      </c>
    </row>
    <row r="14" spans="1:2" ht="20.25" x14ac:dyDescent="0.3">
      <c r="A14" s="31">
        <v>9</v>
      </c>
      <c r="B14" s="34" t="s">
        <v>300</v>
      </c>
    </row>
  </sheetData>
  <mergeCells count="2">
    <mergeCell ref="A1:B1"/>
    <mergeCell ref="A3:B3"/>
  </mergeCells>
  <hyperlinks>
    <hyperlink ref="B6" location="'Empresa por tipo de aeronave'!A1" display="RELACION EMPRESA - TIPO DE AERONAVE" xr:uid="{4AEDA662-7389-44BA-8B79-F36E1E5EDDAA}"/>
    <hyperlink ref="B14" location="'Aviación Agricola'!A1" display="TRABAJOS AEREOS ESPECIALES - AVIACION AGRICOLA" xr:uid="{9DAB7FFD-BA58-44F3-9668-4C54EDB82557}"/>
    <hyperlink ref="B13" location="'Trabajos Aereos Especiales'!A1" display="TRABAJOS AEREOS ESPECIALES" xr:uid="{38FD9CC6-5288-4A70-B605-333E56C03F85}"/>
    <hyperlink ref="B12" location="AEROTAXIS!A1" display="EMPRESAS DE TRANSPORTE AEREO- AEROTAXIS" xr:uid="{46CF503A-D6A0-47E5-ADB6-49B0EE12645D}"/>
    <hyperlink ref="B11" location="'COMERCIAL REGIONAL'!A1" display="EMPRESAS DE TRANSPORTE AEREO COMERCIAL REGIONAL" xr:uid="{09C70666-97BB-4288-939E-D8B0CA98D440}"/>
    <hyperlink ref="B10" location="'Carga Nacional'!A1" display="EMPRESAS DE TRANSPORTE AEREO CARGA NACIONAL" xr:uid="{6164FFA4-1417-4F82-8F6F-B45DAC948443}"/>
    <hyperlink ref="B9" location="'PAX Regular Nacional '!A1" display="EMPRESAS DE TRANSPORTE AEREO PASAJEROS NACIONAL REGULAR " xr:uid="{F5833098-C435-491A-B723-A0593C0A1B44}"/>
    <hyperlink ref="B7" location="Cobertura!A1" display="COBERTURA" xr:uid="{C187B160-2CA9-4B57-B2F0-3AF6FF82193E}"/>
    <hyperlink ref="B8" location="Graficas!A1" display="COMPARATIVO EMPRESAS REGULARES NACIONALES II SEMESTRE 2015 - 2016" xr:uid="{428F9453-0F89-434B-B25F-81D17665237F}"/>
  </hyperlink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4FA647-BE52-40B5-8161-D330B16CBA4B}">
  <dimension ref="A1:N259"/>
  <sheetViews>
    <sheetView workbookViewId="0">
      <selection activeCell="E1" sqref="E1"/>
    </sheetView>
  </sheetViews>
  <sheetFormatPr baseColWidth="10" defaultColWidth="9.140625" defaultRowHeight="12.75" x14ac:dyDescent="0.2"/>
  <cols>
    <col min="1" max="1" width="13.28515625" style="2" bestFit="1" customWidth="1"/>
    <col min="2" max="2" width="10.42578125" style="2" bestFit="1" customWidth="1"/>
    <col min="3" max="3" width="111.28515625" style="2" bestFit="1" customWidth="1"/>
    <col min="4" max="4" width="5.85546875" style="2" bestFit="1" customWidth="1"/>
    <col min="5" max="16384" width="9.140625" style="2"/>
  </cols>
  <sheetData>
    <row r="1" spans="1:4" ht="21" x14ac:dyDescent="0.35">
      <c r="A1" s="97" t="s">
        <v>463</v>
      </c>
      <c r="B1" s="97"/>
      <c r="C1" s="97"/>
      <c r="D1" s="97"/>
    </row>
    <row r="2" spans="1:4" x14ac:dyDescent="0.2">
      <c r="A2" s="35" t="s">
        <v>2</v>
      </c>
      <c r="B2" s="35" t="s">
        <v>301</v>
      </c>
      <c r="C2" s="35" t="s">
        <v>1</v>
      </c>
      <c r="D2" s="35" t="s">
        <v>0</v>
      </c>
    </row>
    <row r="3" spans="1:4" x14ac:dyDescent="0.2">
      <c r="A3" s="36" t="s">
        <v>93</v>
      </c>
      <c r="B3" s="36" t="s">
        <v>59</v>
      </c>
      <c r="C3" s="36" t="s">
        <v>302</v>
      </c>
      <c r="D3" s="36" t="s">
        <v>169</v>
      </c>
    </row>
    <row r="4" spans="1:4" x14ac:dyDescent="0.2">
      <c r="A4" s="36" t="s">
        <v>174</v>
      </c>
      <c r="B4" s="36" t="s">
        <v>59</v>
      </c>
      <c r="C4" s="36" t="s">
        <v>173</v>
      </c>
      <c r="D4" s="36" t="s">
        <v>303</v>
      </c>
    </row>
    <row r="5" spans="1:4" x14ac:dyDescent="0.2">
      <c r="A5" s="36" t="s">
        <v>174</v>
      </c>
      <c r="B5" s="36" t="s">
        <v>59</v>
      </c>
      <c r="C5" s="36" t="s">
        <v>302</v>
      </c>
      <c r="D5" s="36" t="s">
        <v>169</v>
      </c>
    </row>
    <row r="6" spans="1:4" x14ac:dyDescent="0.2">
      <c r="A6" s="36" t="s">
        <v>304</v>
      </c>
      <c r="B6" s="36" t="s">
        <v>150</v>
      </c>
      <c r="C6" s="36" t="s">
        <v>155</v>
      </c>
      <c r="D6" s="36" t="s">
        <v>154</v>
      </c>
    </row>
    <row r="7" spans="1:4" x14ac:dyDescent="0.2">
      <c r="A7" s="36" t="s">
        <v>132</v>
      </c>
      <c r="B7" s="36" t="s">
        <v>140</v>
      </c>
      <c r="C7" s="36" t="s">
        <v>305</v>
      </c>
      <c r="D7" s="36" t="s">
        <v>306</v>
      </c>
    </row>
    <row r="8" spans="1:4" x14ac:dyDescent="0.2">
      <c r="A8" s="36" t="s">
        <v>132</v>
      </c>
      <c r="B8" s="36" t="s">
        <v>150</v>
      </c>
      <c r="C8" s="36" t="s">
        <v>149</v>
      </c>
      <c r="D8" s="36" t="s">
        <v>148</v>
      </c>
    </row>
    <row r="9" spans="1:4" x14ac:dyDescent="0.2">
      <c r="A9" s="36" t="s">
        <v>132</v>
      </c>
      <c r="B9" s="36" t="s">
        <v>150</v>
      </c>
      <c r="C9" s="36" t="s">
        <v>155</v>
      </c>
      <c r="D9" s="36" t="s">
        <v>154</v>
      </c>
    </row>
    <row r="10" spans="1:4" x14ac:dyDescent="0.2">
      <c r="A10" s="36" t="s">
        <v>132</v>
      </c>
      <c r="B10" s="36" t="s">
        <v>140</v>
      </c>
      <c r="C10" s="36" t="s">
        <v>307</v>
      </c>
      <c r="D10" s="36" t="s">
        <v>308</v>
      </c>
    </row>
    <row r="11" spans="1:4" x14ac:dyDescent="0.2">
      <c r="A11" s="36" t="s">
        <v>132</v>
      </c>
      <c r="B11" s="36" t="s">
        <v>140</v>
      </c>
      <c r="C11" s="36" t="s">
        <v>309</v>
      </c>
      <c r="D11" s="36" t="s">
        <v>187</v>
      </c>
    </row>
    <row r="12" spans="1:4" x14ac:dyDescent="0.2">
      <c r="A12" s="36" t="s">
        <v>132</v>
      </c>
      <c r="B12" s="36" t="s">
        <v>140</v>
      </c>
      <c r="C12" s="36" t="s">
        <v>310</v>
      </c>
      <c r="D12" s="36" t="s">
        <v>311</v>
      </c>
    </row>
    <row r="13" spans="1:4" x14ac:dyDescent="0.2">
      <c r="A13" s="36" t="s">
        <v>132</v>
      </c>
      <c r="B13" s="36" t="s">
        <v>140</v>
      </c>
      <c r="C13" s="36" t="s">
        <v>200</v>
      </c>
      <c r="D13" s="36" t="s">
        <v>199</v>
      </c>
    </row>
    <row r="14" spans="1:4" x14ac:dyDescent="0.2">
      <c r="A14" s="36" t="s">
        <v>132</v>
      </c>
      <c r="B14" s="36" t="s">
        <v>140</v>
      </c>
      <c r="C14" s="36" t="s">
        <v>312</v>
      </c>
      <c r="D14" s="36" t="s">
        <v>313</v>
      </c>
    </row>
    <row r="15" spans="1:4" x14ac:dyDescent="0.2">
      <c r="A15" s="36" t="s">
        <v>133</v>
      </c>
      <c r="B15" s="36" t="s">
        <v>150</v>
      </c>
      <c r="C15" s="36" t="s">
        <v>149</v>
      </c>
      <c r="D15" s="36" t="s">
        <v>148</v>
      </c>
    </row>
    <row r="16" spans="1:4" x14ac:dyDescent="0.2">
      <c r="A16" s="36" t="s">
        <v>133</v>
      </c>
      <c r="B16" s="36" t="s">
        <v>150</v>
      </c>
      <c r="C16" s="36" t="s">
        <v>155</v>
      </c>
      <c r="D16" s="36" t="s">
        <v>154</v>
      </c>
    </row>
    <row r="17" spans="1:14" x14ac:dyDescent="0.2">
      <c r="A17" s="36" t="s">
        <v>133</v>
      </c>
      <c r="B17" s="36" t="s">
        <v>140</v>
      </c>
      <c r="C17" s="36" t="s">
        <v>307</v>
      </c>
      <c r="D17" s="36" t="s">
        <v>308</v>
      </c>
    </row>
    <row r="18" spans="1:14" x14ac:dyDescent="0.2">
      <c r="A18" s="36" t="s">
        <v>133</v>
      </c>
      <c r="B18" s="36" t="s">
        <v>140</v>
      </c>
      <c r="C18" s="36" t="s">
        <v>314</v>
      </c>
      <c r="D18" s="36" t="s">
        <v>315</v>
      </c>
    </row>
    <row r="19" spans="1:14" x14ac:dyDescent="0.2">
      <c r="A19" s="36" t="s">
        <v>133</v>
      </c>
      <c r="B19" s="36" t="s">
        <v>140</v>
      </c>
      <c r="C19" s="36" t="s">
        <v>316</v>
      </c>
      <c r="D19" s="36" t="s">
        <v>317</v>
      </c>
    </row>
    <row r="20" spans="1:14" x14ac:dyDescent="0.2">
      <c r="A20" s="36" t="s">
        <v>133</v>
      </c>
      <c r="B20" s="36" t="s">
        <v>140</v>
      </c>
      <c r="C20" s="36" t="s">
        <v>309</v>
      </c>
      <c r="D20" s="36" t="s">
        <v>187</v>
      </c>
    </row>
    <row r="21" spans="1:14" x14ac:dyDescent="0.2">
      <c r="A21" s="36" t="s">
        <v>133</v>
      </c>
      <c r="B21" s="36" t="s">
        <v>140</v>
      </c>
      <c r="C21" s="36" t="s">
        <v>191</v>
      </c>
      <c r="D21" s="36" t="s">
        <v>190</v>
      </c>
    </row>
    <row r="22" spans="1:14" x14ac:dyDescent="0.2">
      <c r="A22" s="36" t="s">
        <v>133</v>
      </c>
      <c r="B22" s="36" t="s">
        <v>140</v>
      </c>
      <c r="C22" s="36" t="s">
        <v>318</v>
      </c>
      <c r="D22" s="36" t="s">
        <v>319</v>
      </c>
    </row>
    <row r="23" spans="1:14" x14ac:dyDescent="0.2">
      <c r="A23" s="36" t="s">
        <v>133</v>
      </c>
      <c r="B23" s="36" t="s">
        <v>140</v>
      </c>
      <c r="C23" s="36" t="s">
        <v>200</v>
      </c>
      <c r="D23" s="36" t="s">
        <v>199</v>
      </c>
    </row>
    <row r="24" spans="1:14" x14ac:dyDescent="0.2">
      <c r="A24" s="36" t="s">
        <v>133</v>
      </c>
      <c r="B24" s="36" t="s">
        <v>140</v>
      </c>
      <c r="C24" s="36" t="s">
        <v>202</v>
      </c>
      <c r="D24" s="36" t="s">
        <v>201</v>
      </c>
      <c r="H24" s="37"/>
      <c r="I24" s="37"/>
      <c r="J24" s="37"/>
      <c r="K24" s="37"/>
      <c r="L24" s="37"/>
      <c r="M24" s="37"/>
      <c r="N24" s="37"/>
    </row>
    <row r="25" spans="1:14" x14ac:dyDescent="0.2">
      <c r="A25" s="36" t="s">
        <v>133</v>
      </c>
      <c r="B25" s="36" t="s">
        <v>140</v>
      </c>
      <c r="C25" s="36" t="s">
        <v>312</v>
      </c>
      <c r="D25" s="36" t="s">
        <v>313</v>
      </c>
    </row>
    <row r="26" spans="1:14" x14ac:dyDescent="0.2">
      <c r="A26" s="36" t="s">
        <v>133</v>
      </c>
      <c r="B26" s="36" t="s">
        <v>150</v>
      </c>
      <c r="C26" s="36" t="s">
        <v>209</v>
      </c>
      <c r="D26" s="36" t="s">
        <v>208</v>
      </c>
    </row>
    <row r="27" spans="1:14" x14ac:dyDescent="0.2">
      <c r="A27" s="36" t="s">
        <v>320</v>
      </c>
      <c r="B27" s="36" t="s">
        <v>150</v>
      </c>
      <c r="C27" s="36" t="s">
        <v>155</v>
      </c>
      <c r="D27" s="36" t="s">
        <v>154</v>
      </c>
    </row>
    <row r="28" spans="1:14" x14ac:dyDescent="0.2">
      <c r="A28" s="36" t="s">
        <v>320</v>
      </c>
      <c r="B28" s="36" t="s">
        <v>140</v>
      </c>
      <c r="C28" s="36" t="s">
        <v>200</v>
      </c>
      <c r="D28" s="36" t="s">
        <v>199</v>
      </c>
    </row>
    <row r="29" spans="1:14" x14ac:dyDescent="0.2">
      <c r="A29" s="36" t="s">
        <v>320</v>
      </c>
      <c r="B29" s="36" t="s">
        <v>140</v>
      </c>
      <c r="C29" s="36" t="s">
        <v>312</v>
      </c>
      <c r="D29" s="36" t="s">
        <v>313</v>
      </c>
    </row>
    <row r="30" spans="1:14" x14ac:dyDescent="0.2">
      <c r="A30" s="36" t="s">
        <v>321</v>
      </c>
      <c r="B30" s="36" t="s">
        <v>140</v>
      </c>
      <c r="C30" s="36" t="s">
        <v>152</v>
      </c>
      <c r="D30" s="36" t="s">
        <v>151</v>
      </c>
    </row>
    <row r="31" spans="1:14" x14ac:dyDescent="0.2">
      <c r="A31" s="36" t="s">
        <v>321</v>
      </c>
      <c r="B31" s="36" t="s">
        <v>140</v>
      </c>
      <c r="C31" s="36" t="s">
        <v>179</v>
      </c>
      <c r="D31" s="36" t="s">
        <v>178</v>
      </c>
    </row>
    <row r="32" spans="1:14" x14ac:dyDescent="0.2">
      <c r="A32" s="36" t="s">
        <v>321</v>
      </c>
      <c r="B32" s="36" t="s">
        <v>136</v>
      </c>
      <c r="C32" s="36" t="s">
        <v>204</v>
      </c>
      <c r="D32" s="36" t="s">
        <v>203</v>
      </c>
    </row>
    <row r="33" spans="1:4" x14ac:dyDescent="0.2">
      <c r="A33" s="36" t="s">
        <v>156</v>
      </c>
      <c r="B33" s="36" t="s">
        <v>150</v>
      </c>
      <c r="C33" s="36" t="s">
        <v>155</v>
      </c>
      <c r="D33" s="36" t="s">
        <v>154</v>
      </c>
    </row>
    <row r="34" spans="1:4" x14ac:dyDescent="0.2">
      <c r="A34" s="36" t="s">
        <v>156</v>
      </c>
      <c r="B34" s="36" t="s">
        <v>140</v>
      </c>
      <c r="C34" s="36" t="s">
        <v>179</v>
      </c>
      <c r="D34" s="36" t="s">
        <v>178</v>
      </c>
    </row>
    <row r="35" spans="1:4" x14ac:dyDescent="0.2">
      <c r="A35" s="36" t="s">
        <v>322</v>
      </c>
      <c r="B35" s="36" t="s">
        <v>140</v>
      </c>
      <c r="C35" s="36" t="s">
        <v>323</v>
      </c>
      <c r="D35" s="36" t="s">
        <v>324</v>
      </c>
    </row>
    <row r="36" spans="1:4" x14ac:dyDescent="0.2">
      <c r="A36" s="36" t="s">
        <v>322</v>
      </c>
      <c r="B36" s="36" t="s">
        <v>140</v>
      </c>
      <c r="C36" s="36" t="s">
        <v>179</v>
      </c>
      <c r="D36" s="36" t="s">
        <v>178</v>
      </c>
    </row>
    <row r="37" spans="1:4" x14ac:dyDescent="0.2">
      <c r="A37" s="36" t="s">
        <v>48</v>
      </c>
      <c r="B37" s="36" t="s">
        <v>6</v>
      </c>
      <c r="C37" s="36" t="s">
        <v>5</v>
      </c>
      <c r="D37" s="36" t="s">
        <v>4</v>
      </c>
    </row>
    <row r="38" spans="1:4" x14ac:dyDescent="0.2">
      <c r="A38" s="36" t="s">
        <v>48</v>
      </c>
      <c r="B38" s="36" t="s">
        <v>59</v>
      </c>
      <c r="C38" s="36" t="s">
        <v>124</v>
      </c>
      <c r="D38" s="36" t="s">
        <v>123</v>
      </c>
    </row>
    <row r="39" spans="1:4" x14ac:dyDescent="0.2">
      <c r="A39" s="36" t="s">
        <v>325</v>
      </c>
      <c r="B39" s="36" t="s">
        <v>59</v>
      </c>
      <c r="C39" s="36" t="s">
        <v>326</v>
      </c>
      <c r="D39" s="36" t="s">
        <v>327</v>
      </c>
    </row>
    <row r="40" spans="1:4" x14ac:dyDescent="0.2">
      <c r="A40" s="36" t="s">
        <v>144</v>
      </c>
      <c r="B40" s="36" t="s">
        <v>59</v>
      </c>
      <c r="C40" s="36" t="s">
        <v>328</v>
      </c>
      <c r="D40" s="36" t="s">
        <v>329</v>
      </c>
    </row>
    <row r="41" spans="1:4" x14ac:dyDescent="0.2">
      <c r="A41" s="36" t="s">
        <v>330</v>
      </c>
      <c r="B41" s="36" t="s">
        <v>140</v>
      </c>
      <c r="C41" s="36" t="s">
        <v>307</v>
      </c>
      <c r="D41" s="36" t="s">
        <v>308</v>
      </c>
    </row>
    <row r="42" spans="1:4" x14ac:dyDescent="0.2">
      <c r="A42" s="36" t="s">
        <v>330</v>
      </c>
      <c r="B42" s="36" t="s">
        <v>136</v>
      </c>
      <c r="C42" s="36" t="s">
        <v>331</v>
      </c>
      <c r="D42" s="36" t="s">
        <v>332</v>
      </c>
    </row>
    <row r="43" spans="1:4" x14ac:dyDescent="0.2">
      <c r="A43" s="36" t="s">
        <v>26</v>
      </c>
      <c r="B43" s="36" t="s">
        <v>6</v>
      </c>
      <c r="C43" s="36" t="s">
        <v>20</v>
      </c>
      <c r="D43" s="36" t="s">
        <v>19</v>
      </c>
    </row>
    <row r="44" spans="1:4" x14ac:dyDescent="0.2">
      <c r="A44" s="36" t="s">
        <v>26</v>
      </c>
      <c r="B44" s="36" t="s">
        <v>6</v>
      </c>
      <c r="C44" s="36" t="s">
        <v>25</v>
      </c>
      <c r="D44" s="36" t="s">
        <v>24</v>
      </c>
    </row>
    <row r="45" spans="1:4" x14ac:dyDescent="0.2">
      <c r="A45" s="36" t="s">
        <v>166</v>
      </c>
      <c r="B45" s="36" t="s">
        <v>108</v>
      </c>
      <c r="C45" s="36" t="s">
        <v>333</v>
      </c>
      <c r="D45" s="36" t="s">
        <v>165</v>
      </c>
    </row>
    <row r="46" spans="1:4" x14ac:dyDescent="0.2">
      <c r="A46" s="36" t="s">
        <v>166</v>
      </c>
      <c r="B46" s="36" t="s">
        <v>108</v>
      </c>
      <c r="C46" s="36" t="s">
        <v>193</v>
      </c>
      <c r="D46" s="36" t="s">
        <v>192</v>
      </c>
    </row>
    <row r="47" spans="1:4" x14ac:dyDescent="0.2">
      <c r="A47" s="36" t="s">
        <v>134</v>
      </c>
      <c r="B47" s="36" t="s">
        <v>150</v>
      </c>
      <c r="C47" s="36" t="s">
        <v>155</v>
      </c>
      <c r="D47" s="36" t="s">
        <v>154</v>
      </c>
    </row>
    <row r="48" spans="1:4" x14ac:dyDescent="0.2">
      <c r="A48" s="36" t="s">
        <v>134</v>
      </c>
      <c r="B48" s="36" t="s">
        <v>140</v>
      </c>
      <c r="C48" s="36" t="s">
        <v>200</v>
      </c>
      <c r="D48" s="36" t="s">
        <v>199</v>
      </c>
    </row>
    <row r="49" spans="1:4" x14ac:dyDescent="0.2">
      <c r="A49" s="36" t="s">
        <v>52</v>
      </c>
      <c r="B49" s="36" t="s">
        <v>59</v>
      </c>
      <c r="C49" s="36" t="s">
        <v>334</v>
      </c>
      <c r="D49" s="36" t="s">
        <v>66</v>
      </c>
    </row>
    <row r="50" spans="1:4" x14ac:dyDescent="0.2">
      <c r="A50" s="36" t="s">
        <v>52</v>
      </c>
      <c r="B50" s="36" t="s">
        <v>59</v>
      </c>
      <c r="C50" s="36" t="s">
        <v>335</v>
      </c>
      <c r="D50" s="36" t="s">
        <v>336</v>
      </c>
    </row>
    <row r="51" spans="1:4" x14ac:dyDescent="0.2">
      <c r="A51" s="36" t="s">
        <v>337</v>
      </c>
      <c r="B51" s="36" t="s">
        <v>59</v>
      </c>
      <c r="C51" s="36" t="s">
        <v>338</v>
      </c>
      <c r="D51" s="36" t="s">
        <v>102</v>
      </c>
    </row>
    <row r="52" spans="1:4" x14ac:dyDescent="0.2">
      <c r="A52" s="36" t="s">
        <v>99</v>
      </c>
      <c r="B52" s="36" t="s">
        <v>44</v>
      </c>
      <c r="C52" s="36" t="s">
        <v>47</v>
      </c>
      <c r="D52" s="36" t="s">
        <v>46</v>
      </c>
    </row>
    <row r="53" spans="1:4" x14ac:dyDescent="0.2">
      <c r="A53" s="36" t="s">
        <v>99</v>
      </c>
      <c r="B53" s="36" t="s">
        <v>98</v>
      </c>
      <c r="C53" s="36" t="s">
        <v>97</v>
      </c>
      <c r="D53" s="36" t="s">
        <v>96</v>
      </c>
    </row>
    <row r="54" spans="1:4" x14ac:dyDescent="0.2">
      <c r="A54" s="36" t="s">
        <v>99</v>
      </c>
      <c r="B54" s="36" t="s">
        <v>108</v>
      </c>
      <c r="C54" s="36" t="s">
        <v>107</v>
      </c>
      <c r="D54" s="36" t="s">
        <v>106</v>
      </c>
    </row>
    <row r="55" spans="1:4" x14ac:dyDescent="0.2">
      <c r="A55" s="36" t="s">
        <v>99</v>
      </c>
      <c r="B55" s="36" t="s">
        <v>59</v>
      </c>
      <c r="C55" s="36" t="s">
        <v>335</v>
      </c>
      <c r="D55" s="36" t="s">
        <v>336</v>
      </c>
    </row>
    <row r="56" spans="1:4" x14ac:dyDescent="0.2">
      <c r="A56" s="36" t="s">
        <v>99</v>
      </c>
      <c r="B56" s="36" t="s">
        <v>44</v>
      </c>
      <c r="C56" s="36" t="s">
        <v>339</v>
      </c>
      <c r="D56" s="36" t="s">
        <v>340</v>
      </c>
    </row>
    <row r="57" spans="1:4" x14ac:dyDescent="0.2">
      <c r="A57" s="36" t="s">
        <v>99</v>
      </c>
      <c r="B57" s="36" t="s">
        <v>59</v>
      </c>
      <c r="C57" s="36" t="s">
        <v>302</v>
      </c>
      <c r="D57" s="36" t="s">
        <v>169</v>
      </c>
    </row>
    <row r="58" spans="1:4" x14ac:dyDescent="0.2">
      <c r="A58" s="36" t="s">
        <v>170</v>
      </c>
      <c r="B58" s="36" t="s">
        <v>59</v>
      </c>
      <c r="C58" s="36" t="s">
        <v>73</v>
      </c>
      <c r="D58" s="36" t="s">
        <v>72</v>
      </c>
    </row>
    <row r="59" spans="1:4" x14ac:dyDescent="0.2">
      <c r="A59" s="36" t="s">
        <v>170</v>
      </c>
      <c r="B59" s="36" t="s">
        <v>59</v>
      </c>
      <c r="C59" s="36" t="s">
        <v>341</v>
      </c>
      <c r="D59" s="36" t="s">
        <v>76</v>
      </c>
    </row>
    <row r="60" spans="1:4" x14ac:dyDescent="0.2">
      <c r="A60" s="36" t="s">
        <v>170</v>
      </c>
      <c r="B60" s="36" t="s">
        <v>59</v>
      </c>
      <c r="C60" s="36" t="s">
        <v>342</v>
      </c>
      <c r="D60" s="36" t="s">
        <v>92</v>
      </c>
    </row>
    <row r="61" spans="1:4" x14ac:dyDescent="0.2">
      <c r="A61" s="36" t="s">
        <v>170</v>
      </c>
      <c r="B61" s="36" t="s">
        <v>59</v>
      </c>
      <c r="C61" s="36" t="s">
        <v>335</v>
      </c>
      <c r="D61" s="36" t="s">
        <v>336</v>
      </c>
    </row>
    <row r="62" spans="1:4" x14ac:dyDescent="0.2">
      <c r="A62" s="36" t="s">
        <v>170</v>
      </c>
      <c r="B62" s="36" t="s">
        <v>59</v>
      </c>
      <c r="C62" s="36" t="s">
        <v>173</v>
      </c>
      <c r="D62" s="36" t="s">
        <v>303</v>
      </c>
    </row>
    <row r="63" spans="1:4" x14ac:dyDescent="0.2">
      <c r="A63" s="36" t="s">
        <v>170</v>
      </c>
      <c r="B63" s="36" t="s">
        <v>59</v>
      </c>
      <c r="C63" s="36" t="s">
        <v>118</v>
      </c>
      <c r="D63" s="36" t="s">
        <v>117</v>
      </c>
    </row>
    <row r="64" spans="1:4" x14ac:dyDescent="0.2">
      <c r="A64" s="36" t="s">
        <v>170</v>
      </c>
      <c r="B64" s="36" t="s">
        <v>59</v>
      </c>
      <c r="C64" s="36" t="s">
        <v>129</v>
      </c>
      <c r="D64" s="36" t="s">
        <v>128</v>
      </c>
    </row>
    <row r="65" spans="1:4" x14ac:dyDescent="0.2">
      <c r="A65" s="36" t="s">
        <v>170</v>
      </c>
      <c r="B65" s="36" t="s">
        <v>59</v>
      </c>
      <c r="C65" s="36" t="s">
        <v>302</v>
      </c>
      <c r="D65" s="36" t="s">
        <v>169</v>
      </c>
    </row>
    <row r="66" spans="1:4" x14ac:dyDescent="0.2">
      <c r="A66" s="36" t="s">
        <v>343</v>
      </c>
      <c r="B66" s="36" t="s">
        <v>59</v>
      </c>
      <c r="C66" s="36" t="s">
        <v>344</v>
      </c>
      <c r="D66" s="36" t="s">
        <v>345</v>
      </c>
    </row>
    <row r="67" spans="1:4" x14ac:dyDescent="0.2">
      <c r="A67" s="36" t="s">
        <v>343</v>
      </c>
      <c r="B67" s="36" t="s">
        <v>59</v>
      </c>
      <c r="C67" s="36" t="s">
        <v>346</v>
      </c>
      <c r="D67" s="36" t="s">
        <v>83</v>
      </c>
    </row>
    <row r="68" spans="1:4" x14ac:dyDescent="0.2">
      <c r="A68" s="36" t="s">
        <v>343</v>
      </c>
      <c r="B68" s="36" t="s">
        <v>98</v>
      </c>
      <c r="C68" s="36" t="s">
        <v>97</v>
      </c>
      <c r="D68" s="36" t="s">
        <v>96</v>
      </c>
    </row>
    <row r="69" spans="1:4" x14ac:dyDescent="0.2">
      <c r="A69" s="36" t="s">
        <v>347</v>
      </c>
      <c r="B69" s="36" t="s">
        <v>59</v>
      </c>
      <c r="C69" s="36" t="s">
        <v>348</v>
      </c>
      <c r="D69" s="36" t="s">
        <v>349</v>
      </c>
    </row>
    <row r="70" spans="1:4" x14ac:dyDescent="0.2">
      <c r="A70" s="36" t="s">
        <v>171</v>
      </c>
      <c r="B70" s="36" t="s">
        <v>59</v>
      </c>
      <c r="C70" s="36" t="s">
        <v>338</v>
      </c>
      <c r="D70" s="36" t="s">
        <v>102</v>
      </c>
    </row>
    <row r="71" spans="1:4" x14ac:dyDescent="0.2">
      <c r="A71" s="36" t="s">
        <v>171</v>
      </c>
      <c r="B71" s="36" t="s">
        <v>59</v>
      </c>
      <c r="C71" s="36" t="s">
        <v>173</v>
      </c>
      <c r="D71" s="36" t="s">
        <v>303</v>
      </c>
    </row>
    <row r="72" spans="1:4" x14ac:dyDescent="0.2">
      <c r="A72" s="36" t="s">
        <v>171</v>
      </c>
      <c r="B72" s="36" t="s">
        <v>59</v>
      </c>
      <c r="C72" s="36" t="s">
        <v>302</v>
      </c>
      <c r="D72" s="36" t="s">
        <v>169</v>
      </c>
    </row>
    <row r="73" spans="1:4" x14ac:dyDescent="0.2">
      <c r="A73" s="36" t="s">
        <v>350</v>
      </c>
      <c r="B73" s="36" t="s">
        <v>59</v>
      </c>
      <c r="C73" s="36" t="s">
        <v>335</v>
      </c>
      <c r="D73" s="36" t="s">
        <v>336</v>
      </c>
    </row>
    <row r="74" spans="1:4" x14ac:dyDescent="0.2">
      <c r="A74" s="36" t="s">
        <v>182</v>
      </c>
      <c r="B74" s="36" t="s">
        <v>136</v>
      </c>
      <c r="C74" s="36" t="s">
        <v>351</v>
      </c>
      <c r="D74" s="36" t="s">
        <v>352</v>
      </c>
    </row>
    <row r="75" spans="1:4" x14ac:dyDescent="0.2">
      <c r="A75" s="36" t="s">
        <v>182</v>
      </c>
      <c r="B75" s="36" t="s">
        <v>140</v>
      </c>
      <c r="C75" s="36" t="s">
        <v>307</v>
      </c>
      <c r="D75" s="36" t="s">
        <v>308</v>
      </c>
    </row>
    <row r="76" spans="1:4" x14ac:dyDescent="0.2">
      <c r="A76" s="36" t="s">
        <v>182</v>
      </c>
      <c r="B76" s="36" t="s">
        <v>136</v>
      </c>
      <c r="C76" s="36" t="s">
        <v>181</v>
      </c>
      <c r="D76" s="36" t="s">
        <v>180</v>
      </c>
    </row>
    <row r="77" spans="1:4" x14ac:dyDescent="0.2">
      <c r="A77" s="36" t="s">
        <v>143</v>
      </c>
      <c r="B77" s="36" t="s">
        <v>136</v>
      </c>
      <c r="C77" s="36" t="s">
        <v>353</v>
      </c>
      <c r="D77" s="36" t="s">
        <v>354</v>
      </c>
    </row>
    <row r="78" spans="1:4" x14ac:dyDescent="0.2">
      <c r="A78" s="36" t="s">
        <v>153</v>
      </c>
      <c r="B78" s="36" t="s">
        <v>59</v>
      </c>
      <c r="C78" s="36" t="s">
        <v>326</v>
      </c>
      <c r="D78" s="36" t="s">
        <v>327</v>
      </c>
    </row>
    <row r="79" spans="1:4" x14ac:dyDescent="0.2">
      <c r="A79" s="36" t="s">
        <v>153</v>
      </c>
      <c r="B79" s="36" t="s">
        <v>140</v>
      </c>
      <c r="C79" s="36" t="s">
        <v>355</v>
      </c>
      <c r="D79" s="36" t="s">
        <v>145</v>
      </c>
    </row>
    <row r="80" spans="1:4" x14ac:dyDescent="0.2">
      <c r="A80" s="36" t="s">
        <v>153</v>
      </c>
      <c r="B80" s="36" t="s">
        <v>140</v>
      </c>
      <c r="C80" s="36" t="s">
        <v>356</v>
      </c>
      <c r="D80" s="36" t="s">
        <v>159</v>
      </c>
    </row>
    <row r="81" spans="1:4" x14ac:dyDescent="0.2">
      <c r="A81" s="36" t="s">
        <v>153</v>
      </c>
      <c r="B81" s="36" t="s">
        <v>136</v>
      </c>
      <c r="C81" s="36" t="s">
        <v>181</v>
      </c>
      <c r="D81" s="36" t="s">
        <v>180</v>
      </c>
    </row>
    <row r="82" spans="1:4" x14ac:dyDescent="0.2">
      <c r="A82" s="36" t="s">
        <v>153</v>
      </c>
      <c r="B82" s="36" t="s">
        <v>150</v>
      </c>
      <c r="C82" s="36" t="s">
        <v>198</v>
      </c>
      <c r="D82" s="36" t="s">
        <v>197</v>
      </c>
    </row>
    <row r="83" spans="1:4" x14ac:dyDescent="0.2">
      <c r="A83" s="36" t="s">
        <v>146</v>
      </c>
      <c r="B83" s="36" t="s">
        <v>140</v>
      </c>
      <c r="C83" s="36" t="s">
        <v>164</v>
      </c>
      <c r="D83" s="36" t="s">
        <v>163</v>
      </c>
    </row>
    <row r="84" spans="1:4" x14ac:dyDescent="0.2">
      <c r="A84" s="36" t="s">
        <v>357</v>
      </c>
      <c r="B84" s="36" t="s">
        <v>136</v>
      </c>
      <c r="C84" s="36" t="s">
        <v>158</v>
      </c>
      <c r="D84" s="36" t="s">
        <v>157</v>
      </c>
    </row>
    <row r="85" spans="1:4" x14ac:dyDescent="0.2">
      <c r="A85" s="36" t="s">
        <v>162</v>
      </c>
      <c r="B85" s="36" t="s">
        <v>136</v>
      </c>
      <c r="C85" s="36" t="s">
        <v>161</v>
      </c>
      <c r="D85" s="36" t="s">
        <v>160</v>
      </c>
    </row>
    <row r="86" spans="1:4" x14ac:dyDescent="0.2">
      <c r="A86" s="36" t="s">
        <v>162</v>
      </c>
      <c r="B86" s="36" t="s">
        <v>140</v>
      </c>
      <c r="C86" s="36" t="s">
        <v>164</v>
      </c>
      <c r="D86" s="36" t="s">
        <v>163</v>
      </c>
    </row>
    <row r="87" spans="1:4" x14ac:dyDescent="0.2">
      <c r="A87" s="36" t="s">
        <v>162</v>
      </c>
      <c r="B87" s="36" t="s">
        <v>136</v>
      </c>
      <c r="C87" s="36" t="s">
        <v>168</v>
      </c>
      <c r="D87" s="36" t="s">
        <v>167</v>
      </c>
    </row>
    <row r="88" spans="1:4" x14ac:dyDescent="0.2">
      <c r="A88" s="36" t="s">
        <v>162</v>
      </c>
      <c r="B88" s="36" t="s">
        <v>207</v>
      </c>
      <c r="C88" s="36" t="s">
        <v>358</v>
      </c>
      <c r="D88" s="36" t="s">
        <v>359</v>
      </c>
    </row>
    <row r="89" spans="1:4" x14ac:dyDescent="0.2">
      <c r="A89" s="36" t="s">
        <v>162</v>
      </c>
      <c r="B89" s="36" t="s">
        <v>136</v>
      </c>
      <c r="C89" s="36" t="s">
        <v>206</v>
      </c>
      <c r="D89" s="36" t="s">
        <v>205</v>
      </c>
    </row>
    <row r="90" spans="1:4" x14ac:dyDescent="0.2">
      <c r="A90" s="36" t="s">
        <v>137</v>
      </c>
      <c r="B90" s="36" t="s">
        <v>140</v>
      </c>
      <c r="C90" s="36" t="s">
        <v>139</v>
      </c>
      <c r="D90" s="36" t="s">
        <v>138</v>
      </c>
    </row>
    <row r="91" spans="1:4" x14ac:dyDescent="0.2">
      <c r="A91" s="36" t="s">
        <v>137</v>
      </c>
      <c r="B91" s="36" t="s">
        <v>136</v>
      </c>
      <c r="C91" s="36" t="s">
        <v>351</v>
      </c>
      <c r="D91" s="36" t="s">
        <v>352</v>
      </c>
    </row>
    <row r="92" spans="1:4" x14ac:dyDescent="0.2">
      <c r="A92" s="36" t="s">
        <v>137</v>
      </c>
      <c r="B92" s="36" t="s">
        <v>136</v>
      </c>
      <c r="C92" s="36" t="s">
        <v>186</v>
      </c>
      <c r="D92" s="36" t="s">
        <v>185</v>
      </c>
    </row>
    <row r="93" spans="1:4" x14ac:dyDescent="0.2">
      <c r="A93" s="36" t="s">
        <v>137</v>
      </c>
      <c r="B93" s="36" t="s">
        <v>140</v>
      </c>
      <c r="C93" s="36" t="s">
        <v>316</v>
      </c>
      <c r="D93" s="36" t="s">
        <v>317</v>
      </c>
    </row>
    <row r="94" spans="1:4" x14ac:dyDescent="0.2">
      <c r="A94" s="36" t="s">
        <v>137</v>
      </c>
      <c r="B94" s="36" t="s">
        <v>136</v>
      </c>
      <c r="C94" s="36" t="s">
        <v>360</v>
      </c>
      <c r="D94" s="36" t="s">
        <v>188</v>
      </c>
    </row>
    <row r="95" spans="1:4" x14ac:dyDescent="0.2">
      <c r="A95" s="36" t="s">
        <v>137</v>
      </c>
      <c r="B95" s="36" t="s">
        <v>136</v>
      </c>
      <c r="C95" s="36" t="s">
        <v>361</v>
      </c>
      <c r="D95" s="36" t="s">
        <v>189</v>
      </c>
    </row>
    <row r="96" spans="1:4" x14ac:dyDescent="0.2">
      <c r="A96" s="36" t="s">
        <v>137</v>
      </c>
      <c r="B96" s="36" t="s">
        <v>140</v>
      </c>
      <c r="C96" s="36" t="s">
        <v>202</v>
      </c>
      <c r="D96" s="36" t="s">
        <v>201</v>
      </c>
    </row>
    <row r="97" spans="1:4" x14ac:dyDescent="0.2">
      <c r="A97" s="36" t="s">
        <v>137</v>
      </c>
      <c r="B97" s="36" t="s">
        <v>136</v>
      </c>
      <c r="C97" s="36" t="s">
        <v>206</v>
      </c>
      <c r="D97" s="36" t="s">
        <v>205</v>
      </c>
    </row>
    <row r="98" spans="1:4" x14ac:dyDescent="0.2">
      <c r="A98" s="36" t="s">
        <v>147</v>
      </c>
      <c r="B98" s="36" t="s">
        <v>150</v>
      </c>
      <c r="C98" s="36" t="s">
        <v>155</v>
      </c>
      <c r="D98" s="36" t="s">
        <v>154</v>
      </c>
    </row>
    <row r="99" spans="1:4" x14ac:dyDescent="0.2">
      <c r="A99" s="36" t="s">
        <v>147</v>
      </c>
      <c r="B99" s="36" t="s">
        <v>140</v>
      </c>
      <c r="C99" s="36" t="s">
        <v>316</v>
      </c>
      <c r="D99" s="36" t="s">
        <v>317</v>
      </c>
    </row>
    <row r="100" spans="1:4" x14ac:dyDescent="0.2">
      <c r="A100" s="36" t="s">
        <v>362</v>
      </c>
      <c r="B100" s="36" t="s">
        <v>59</v>
      </c>
      <c r="C100" s="36" t="s">
        <v>173</v>
      </c>
      <c r="D100" s="36" t="s">
        <v>303</v>
      </c>
    </row>
    <row r="101" spans="1:4" x14ac:dyDescent="0.2">
      <c r="A101" s="36" t="s">
        <v>100</v>
      </c>
      <c r="B101" s="36" t="s">
        <v>59</v>
      </c>
      <c r="C101" s="36" t="s">
        <v>326</v>
      </c>
      <c r="D101" s="36" t="s">
        <v>327</v>
      </c>
    </row>
    <row r="102" spans="1:4" x14ac:dyDescent="0.2">
      <c r="A102" s="36" t="s">
        <v>100</v>
      </c>
      <c r="B102" s="36" t="s">
        <v>59</v>
      </c>
      <c r="C102" s="36" t="s">
        <v>346</v>
      </c>
      <c r="D102" s="36" t="s">
        <v>83</v>
      </c>
    </row>
    <row r="103" spans="1:4" x14ac:dyDescent="0.2">
      <c r="A103" s="36" t="s">
        <v>363</v>
      </c>
      <c r="B103" s="36" t="s">
        <v>59</v>
      </c>
      <c r="C103" s="36" t="s">
        <v>346</v>
      </c>
      <c r="D103" s="36" t="s">
        <v>83</v>
      </c>
    </row>
    <row r="104" spans="1:4" x14ac:dyDescent="0.2">
      <c r="A104" s="36" t="s">
        <v>364</v>
      </c>
      <c r="B104" s="36" t="s">
        <v>59</v>
      </c>
      <c r="C104" s="36" t="s">
        <v>64</v>
      </c>
      <c r="D104" s="36" t="s">
        <v>63</v>
      </c>
    </row>
    <row r="105" spans="1:4" x14ac:dyDescent="0.2">
      <c r="A105" s="36" t="s">
        <v>69</v>
      </c>
      <c r="B105" s="36" t="s">
        <v>59</v>
      </c>
      <c r="C105" s="36" t="s">
        <v>365</v>
      </c>
      <c r="D105" s="36" t="s">
        <v>366</v>
      </c>
    </row>
    <row r="106" spans="1:4" x14ac:dyDescent="0.2">
      <c r="A106" s="36" t="s">
        <v>69</v>
      </c>
      <c r="B106" s="36" t="s">
        <v>59</v>
      </c>
      <c r="C106" s="36" t="s">
        <v>367</v>
      </c>
      <c r="D106" s="36" t="s">
        <v>368</v>
      </c>
    </row>
    <row r="107" spans="1:4" x14ac:dyDescent="0.2">
      <c r="A107" s="36" t="s">
        <v>69</v>
      </c>
      <c r="B107" s="36" t="s">
        <v>59</v>
      </c>
      <c r="C107" s="36" t="s">
        <v>369</v>
      </c>
      <c r="D107" s="36" t="s">
        <v>370</v>
      </c>
    </row>
    <row r="108" spans="1:4" x14ac:dyDescent="0.2">
      <c r="A108" s="36" t="s">
        <v>69</v>
      </c>
      <c r="B108" s="36" t="s">
        <v>59</v>
      </c>
      <c r="C108" s="36" t="s">
        <v>68</v>
      </c>
      <c r="D108" s="36" t="s">
        <v>67</v>
      </c>
    </row>
    <row r="109" spans="1:4" x14ac:dyDescent="0.2">
      <c r="A109" s="36" t="s">
        <v>69</v>
      </c>
      <c r="B109" s="36" t="s">
        <v>59</v>
      </c>
      <c r="C109" s="36" t="s">
        <v>71</v>
      </c>
      <c r="D109" s="36" t="s">
        <v>70</v>
      </c>
    </row>
    <row r="110" spans="1:4" x14ac:dyDescent="0.2">
      <c r="A110" s="36" t="s">
        <v>69</v>
      </c>
      <c r="B110" s="36" t="s">
        <v>98</v>
      </c>
      <c r="C110" s="36" t="s">
        <v>116</v>
      </c>
      <c r="D110" s="36" t="s">
        <v>115</v>
      </c>
    </row>
    <row r="111" spans="1:4" x14ac:dyDescent="0.2">
      <c r="A111" s="36" t="s">
        <v>69</v>
      </c>
      <c r="B111" s="36" t="s">
        <v>59</v>
      </c>
      <c r="C111" s="36" t="s">
        <v>371</v>
      </c>
      <c r="D111" s="36" t="s">
        <v>372</v>
      </c>
    </row>
    <row r="112" spans="1:4" x14ac:dyDescent="0.2">
      <c r="A112" s="36" t="s">
        <v>55</v>
      </c>
      <c r="B112" s="36" t="s">
        <v>6</v>
      </c>
      <c r="C112" s="36" t="s">
        <v>373</v>
      </c>
      <c r="D112" s="36" t="s">
        <v>11</v>
      </c>
    </row>
    <row r="113" spans="1:13" x14ac:dyDescent="0.2">
      <c r="A113" s="36" t="s">
        <v>55</v>
      </c>
      <c r="B113" s="36" t="s">
        <v>6</v>
      </c>
      <c r="C113" s="36" t="s">
        <v>25</v>
      </c>
      <c r="D113" s="36" t="s">
        <v>24</v>
      </c>
    </row>
    <row r="114" spans="1:13" x14ac:dyDescent="0.2">
      <c r="A114" s="36" t="s">
        <v>55</v>
      </c>
      <c r="B114" s="36" t="s">
        <v>59</v>
      </c>
      <c r="C114" s="36" t="s">
        <v>71</v>
      </c>
      <c r="D114" s="36" t="s">
        <v>70</v>
      </c>
    </row>
    <row r="115" spans="1:13" x14ac:dyDescent="0.2">
      <c r="A115" s="36" t="s">
        <v>65</v>
      </c>
      <c r="B115" s="36" t="s">
        <v>54</v>
      </c>
      <c r="C115" s="36" t="s">
        <v>374</v>
      </c>
      <c r="D115" s="36" t="s">
        <v>375</v>
      </c>
    </row>
    <row r="116" spans="1:13" x14ac:dyDescent="0.2">
      <c r="A116" s="36" t="s">
        <v>65</v>
      </c>
      <c r="B116" s="36" t="s">
        <v>54</v>
      </c>
      <c r="C116" s="36" t="s">
        <v>376</v>
      </c>
      <c r="D116" s="36" t="s">
        <v>377</v>
      </c>
      <c r="H116" s="38"/>
      <c r="I116" s="38"/>
      <c r="J116" s="38"/>
      <c r="K116" s="38"/>
      <c r="L116" s="38"/>
      <c r="M116" s="38"/>
    </row>
    <row r="117" spans="1:13" x14ac:dyDescent="0.2">
      <c r="A117" s="36" t="s">
        <v>65</v>
      </c>
      <c r="B117" s="36" t="s">
        <v>59</v>
      </c>
      <c r="C117" s="36" t="s">
        <v>365</v>
      </c>
      <c r="D117" s="36" t="s">
        <v>366</v>
      </c>
    </row>
    <row r="118" spans="1:13" x14ac:dyDescent="0.2">
      <c r="A118" s="36" t="s">
        <v>65</v>
      </c>
      <c r="B118" s="36" t="s">
        <v>59</v>
      </c>
      <c r="C118" s="36" t="s">
        <v>378</v>
      </c>
      <c r="D118" s="36" t="s">
        <v>379</v>
      </c>
    </row>
    <row r="119" spans="1:13" x14ac:dyDescent="0.2">
      <c r="A119" s="36" t="s">
        <v>65</v>
      </c>
      <c r="B119" s="36" t="s">
        <v>59</v>
      </c>
      <c r="C119" s="36" t="s">
        <v>58</v>
      </c>
      <c r="D119" s="36" t="s">
        <v>57</v>
      </c>
    </row>
    <row r="120" spans="1:13" x14ac:dyDescent="0.2">
      <c r="A120" s="36" t="s">
        <v>65</v>
      </c>
      <c r="B120" s="36" t="s">
        <v>59</v>
      </c>
      <c r="C120" s="36" t="s">
        <v>68</v>
      </c>
      <c r="D120" s="36" t="s">
        <v>67</v>
      </c>
    </row>
    <row r="121" spans="1:13" x14ac:dyDescent="0.2">
      <c r="A121" s="36" t="s">
        <v>65</v>
      </c>
      <c r="B121" s="36" t="s">
        <v>59</v>
      </c>
      <c r="C121" s="36" t="s">
        <v>71</v>
      </c>
      <c r="D121" s="36" t="s">
        <v>70</v>
      </c>
    </row>
    <row r="122" spans="1:13" x14ac:dyDescent="0.2">
      <c r="A122" s="36" t="s">
        <v>65</v>
      </c>
      <c r="B122" s="36" t="s">
        <v>59</v>
      </c>
      <c r="C122" s="36" t="s">
        <v>80</v>
      </c>
      <c r="D122" s="36" t="s">
        <v>79</v>
      </c>
    </row>
    <row r="123" spans="1:13" x14ac:dyDescent="0.2">
      <c r="A123" s="36" t="s">
        <v>65</v>
      </c>
      <c r="B123" s="36" t="s">
        <v>59</v>
      </c>
      <c r="C123" s="36" t="s">
        <v>88</v>
      </c>
      <c r="D123" s="36" t="s">
        <v>87</v>
      </c>
    </row>
    <row r="124" spans="1:13" x14ac:dyDescent="0.2">
      <c r="A124" s="36" t="s">
        <v>65</v>
      </c>
      <c r="B124" s="36" t="s">
        <v>59</v>
      </c>
      <c r="C124" s="36" t="s">
        <v>111</v>
      </c>
      <c r="D124" s="36" t="s">
        <v>110</v>
      </c>
    </row>
    <row r="125" spans="1:13" x14ac:dyDescent="0.2">
      <c r="A125" s="36" t="s">
        <v>65</v>
      </c>
      <c r="B125" s="36" t="s">
        <v>59</v>
      </c>
      <c r="C125" s="36" t="s">
        <v>371</v>
      </c>
      <c r="D125" s="36" t="s">
        <v>372</v>
      </c>
    </row>
    <row r="126" spans="1:13" x14ac:dyDescent="0.2">
      <c r="A126" s="36" t="s">
        <v>10</v>
      </c>
      <c r="B126" s="36" t="s">
        <v>6</v>
      </c>
      <c r="C126" s="36" t="s">
        <v>5</v>
      </c>
      <c r="D126" s="36" t="s">
        <v>4</v>
      </c>
    </row>
    <row r="127" spans="1:13" x14ac:dyDescent="0.2">
      <c r="A127" s="36" t="s">
        <v>10</v>
      </c>
      <c r="B127" s="36" t="s">
        <v>6</v>
      </c>
      <c r="C127" s="36" t="s">
        <v>14</v>
      </c>
      <c r="D127" s="36" t="s">
        <v>13</v>
      </c>
    </row>
    <row r="128" spans="1:13" x14ac:dyDescent="0.2">
      <c r="A128" s="36" t="s">
        <v>10</v>
      </c>
      <c r="B128" s="36" t="s">
        <v>6</v>
      </c>
      <c r="C128" s="36" t="s">
        <v>16</v>
      </c>
      <c r="D128" s="36" t="s">
        <v>15</v>
      </c>
    </row>
    <row r="129" spans="1:4" x14ac:dyDescent="0.2">
      <c r="A129" s="36" t="s">
        <v>10</v>
      </c>
      <c r="B129" s="36" t="s">
        <v>6</v>
      </c>
      <c r="C129" s="36" t="s">
        <v>380</v>
      </c>
      <c r="D129" s="36" t="s">
        <v>21</v>
      </c>
    </row>
    <row r="130" spans="1:4" x14ac:dyDescent="0.2">
      <c r="A130" s="36" t="s">
        <v>10</v>
      </c>
      <c r="B130" s="36" t="s">
        <v>6</v>
      </c>
      <c r="C130" s="36" t="s">
        <v>381</v>
      </c>
      <c r="D130" s="36" t="s">
        <v>382</v>
      </c>
    </row>
    <row r="131" spans="1:4" x14ac:dyDescent="0.2">
      <c r="A131" s="36" t="s">
        <v>10</v>
      </c>
      <c r="B131" s="36" t="s">
        <v>6</v>
      </c>
      <c r="C131" s="36" t="s">
        <v>383</v>
      </c>
      <c r="D131" s="36" t="s">
        <v>384</v>
      </c>
    </row>
    <row r="132" spans="1:4" x14ac:dyDescent="0.2">
      <c r="A132" s="36" t="s">
        <v>10</v>
      </c>
      <c r="B132" s="36" t="s">
        <v>6</v>
      </c>
      <c r="C132" s="36" t="s">
        <v>385</v>
      </c>
      <c r="D132" s="36" t="s">
        <v>386</v>
      </c>
    </row>
    <row r="133" spans="1:4" x14ac:dyDescent="0.2">
      <c r="A133" s="36" t="s">
        <v>10</v>
      </c>
      <c r="B133" s="36" t="s">
        <v>6</v>
      </c>
      <c r="C133" s="36" t="s">
        <v>387</v>
      </c>
      <c r="D133" s="36" t="s">
        <v>388</v>
      </c>
    </row>
    <row r="134" spans="1:4" x14ac:dyDescent="0.2">
      <c r="A134" s="36" t="s">
        <v>10</v>
      </c>
      <c r="B134" s="36" t="s">
        <v>6</v>
      </c>
      <c r="C134" s="36" t="s">
        <v>389</v>
      </c>
      <c r="D134" s="36" t="s">
        <v>30</v>
      </c>
    </row>
    <row r="135" spans="1:4" x14ac:dyDescent="0.2">
      <c r="A135" s="36" t="s">
        <v>10</v>
      </c>
      <c r="B135" s="36" t="s">
        <v>6</v>
      </c>
      <c r="C135" s="36" t="s">
        <v>32</v>
      </c>
      <c r="D135" s="36" t="s">
        <v>31</v>
      </c>
    </row>
    <row r="136" spans="1:4" x14ac:dyDescent="0.2">
      <c r="A136" s="36" t="s">
        <v>10</v>
      </c>
      <c r="B136" s="36" t="s">
        <v>6</v>
      </c>
      <c r="C136" s="36" t="s">
        <v>390</v>
      </c>
      <c r="D136" s="36" t="s">
        <v>33</v>
      </c>
    </row>
    <row r="137" spans="1:4" x14ac:dyDescent="0.2">
      <c r="A137" s="36" t="s">
        <v>10</v>
      </c>
      <c r="B137" s="36" t="s">
        <v>6</v>
      </c>
      <c r="C137" s="36" t="s">
        <v>35</v>
      </c>
      <c r="D137" s="36" t="s">
        <v>34</v>
      </c>
    </row>
    <row r="138" spans="1:4" x14ac:dyDescent="0.2">
      <c r="A138" s="36" t="s">
        <v>10</v>
      </c>
      <c r="B138" s="36" t="s">
        <v>6</v>
      </c>
      <c r="C138" s="36" t="s">
        <v>37</v>
      </c>
      <c r="D138" s="36" t="s">
        <v>36</v>
      </c>
    </row>
    <row r="139" spans="1:4" x14ac:dyDescent="0.2">
      <c r="A139" s="36" t="s">
        <v>10</v>
      </c>
      <c r="B139" s="36" t="s">
        <v>6</v>
      </c>
      <c r="C139" s="36" t="s">
        <v>39</v>
      </c>
      <c r="D139" s="36" t="s">
        <v>38</v>
      </c>
    </row>
    <row r="140" spans="1:4" x14ac:dyDescent="0.2">
      <c r="A140" s="36" t="s">
        <v>10</v>
      </c>
      <c r="B140" s="36" t="s">
        <v>59</v>
      </c>
      <c r="C140" s="36" t="s">
        <v>114</v>
      </c>
      <c r="D140" s="36" t="s">
        <v>113</v>
      </c>
    </row>
    <row r="141" spans="1:4" x14ac:dyDescent="0.2">
      <c r="A141" s="36" t="s">
        <v>12</v>
      </c>
      <c r="B141" s="36" t="s">
        <v>56</v>
      </c>
      <c r="C141" s="36" t="s">
        <v>391</v>
      </c>
      <c r="D141" s="36" t="s">
        <v>392</v>
      </c>
    </row>
    <row r="142" spans="1:4" x14ac:dyDescent="0.2">
      <c r="A142" s="36" t="s">
        <v>12</v>
      </c>
      <c r="B142" s="36" t="s">
        <v>6</v>
      </c>
      <c r="C142" s="36" t="s">
        <v>393</v>
      </c>
      <c r="D142" s="36" t="s">
        <v>394</v>
      </c>
    </row>
    <row r="143" spans="1:4" x14ac:dyDescent="0.2">
      <c r="A143" s="36" t="s">
        <v>12</v>
      </c>
      <c r="B143" s="36" t="s">
        <v>54</v>
      </c>
      <c r="C143" s="36" t="s">
        <v>376</v>
      </c>
      <c r="D143" s="36" t="s">
        <v>377</v>
      </c>
    </row>
    <row r="144" spans="1:4" x14ac:dyDescent="0.2">
      <c r="A144" s="36" t="s">
        <v>12</v>
      </c>
      <c r="B144" s="36" t="s">
        <v>44</v>
      </c>
      <c r="C144" s="36" t="s">
        <v>395</v>
      </c>
      <c r="D144" s="36" t="s">
        <v>49</v>
      </c>
    </row>
    <row r="145" spans="1:4" x14ac:dyDescent="0.2">
      <c r="A145" s="36" t="s">
        <v>12</v>
      </c>
      <c r="B145" s="36" t="s">
        <v>59</v>
      </c>
      <c r="C145" s="36" t="s">
        <v>365</v>
      </c>
      <c r="D145" s="36" t="s">
        <v>366</v>
      </c>
    </row>
    <row r="146" spans="1:4" x14ac:dyDescent="0.2">
      <c r="A146" s="36" t="s">
        <v>12</v>
      </c>
      <c r="B146" s="36" t="s">
        <v>59</v>
      </c>
      <c r="C146" s="36" t="s">
        <v>367</v>
      </c>
      <c r="D146" s="36" t="s">
        <v>368</v>
      </c>
    </row>
    <row r="147" spans="1:4" x14ac:dyDescent="0.2">
      <c r="A147" s="36" t="s">
        <v>12</v>
      </c>
      <c r="B147" s="36" t="s">
        <v>59</v>
      </c>
      <c r="C147" s="36" t="s">
        <v>68</v>
      </c>
      <c r="D147" s="36" t="s">
        <v>67</v>
      </c>
    </row>
    <row r="148" spans="1:4" x14ac:dyDescent="0.2">
      <c r="A148" s="36" t="s">
        <v>12</v>
      </c>
      <c r="B148" s="36" t="s">
        <v>59</v>
      </c>
      <c r="C148" s="36" t="s">
        <v>71</v>
      </c>
      <c r="D148" s="36" t="s">
        <v>70</v>
      </c>
    </row>
    <row r="149" spans="1:4" x14ac:dyDescent="0.2">
      <c r="A149" s="36" t="s">
        <v>12</v>
      </c>
      <c r="B149" s="36" t="s">
        <v>59</v>
      </c>
      <c r="C149" s="36" t="s">
        <v>80</v>
      </c>
      <c r="D149" s="36" t="s">
        <v>79</v>
      </c>
    </row>
    <row r="150" spans="1:4" x14ac:dyDescent="0.2">
      <c r="A150" s="36" t="s">
        <v>12</v>
      </c>
      <c r="B150" s="36" t="s">
        <v>59</v>
      </c>
      <c r="C150" s="36" t="s">
        <v>396</v>
      </c>
      <c r="D150" s="36" t="s">
        <v>94</v>
      </c>
    </row>
    <row r="151" spans="1:4" x14ac:dyDescent="0.2">
      <c r="A151" s="36" t="s">
        <v>12</v>
      </c>
      <c r="B151" s="36" t="s">
        <v>59</v>
      </c>
      <c r="C151" s="36" t="s">
        <v>105</v>
      </c>
      <c r="D151" s="36" t="s">
        <v>104</v>
      </c>
    </row>
    <row r="152" spans="1:4" x14ac:dyDescent="0.2">
      <c r="A152" s="36" t="s">
        <v>12</v>
      </c>
      <c r="B152" s="36" t="s">
        <v>59</v>
      </c>
      <c r="C152" s="36" t="s">
        <v>397</v>
      </c>
      <c r="D152" s="36" t="s">
        <v>109</v>
      </c>
    </row>
    <row r="153" spans="1:4" x14ac:dyDescent="0.2">
      <c r="A153" s="36" t="s">
        <v>12</v>
      </c>
      <c r="B153" s="36" t="s">
        <v>59</v>
      </c>
      <c r="C153" s="36" t="s">
        <v>111</v>
      </c>
      <c r="D153" s="36" t="s">
        <v>110</v>
      </c>
    </row>
    <row r="154" spans="1:4" x14ac:dyDescent="0.2">
      <c r="A154" s="36" t="s">
        <v>12</v>
      </c>
      <c r="B154" s="36" t="s">
        <v>59</v>
      </c>
      <c r="C154" s="36" t="s">
        <v>371</v>
      </c>
      <c r="D154" s="36" t="s">
        <v>372</v>
      </c>
    </row>
    <row r="155" spans="1:4" x14ac:dyDescent="0.2">
      <c r="A155" s="36" t="s">
        <v>12</v>
      </c>
      <c r="B155" s="36" t="s">
        <v>59</v>
      </c>
      <c r="C155" s="36" t="s">
        <v>398</v>
      </c>
      <c r="D155" s="36" t="s">
        <v>399</v>
      </c>
    </row>
    <row r="156" spans="1:4" x14ac:dyDescent="0.2">
      <c r="A156" s="36" t="s">
        <v>82</v>
      </c>
      <c r="B156" s="36" t="s">
        <v>6</v>
      </c>
      <c r="C156" s="36" t="s">
        <v>39</v>
      </c>
      <c r="D156" s="36" t="s">
        <v>38</v>
      </c>
    </row>
    <row r="157" spans="1:4" x14ac:dyDescent="0.2">
      <c r="A157" s="36" t="s">
        <v>82</v>
      </c>
      <c r="B157" s="36" t="s">
        <v>59</v>
      </c>
      <c r="C157" s="36" t="s">
        <v>397</v>
      </c>
      <c r="D157" s="36" t="s">
        <v>109</v>
      </c>
    </row>
    <row r="158" spans="1:4" x14ac:dyDescent="0.2">
      <c r="A158" s="36" t="s">
        <v>82</v>
      </c>
      <c r="B158" s="36" t="s">
        <v>56</v>
      </c>
      <c r="C158" s="36" t="s">
        <v>400</v>
      </c>
      <c r="D158" s="36" t="s">
        <v>194</v>
      </c>
    </row>
    <row r="159" spans="1:4" x14ac:dyDescent="0.2">
      <c r="A159" s="36" t="s">
        <v>95</v>
      </c>
      <c r="B159" s="36" t="s">
        <v>6</v>
      </c>
      <c r="C159" s="36" t="s">
        <v>401</v>
      </c>
      <c r="D159" s="36" t="s">
        <v>402</v>
      </c>
    </row>
    <row r="160" spans="1:4" x14ac:dyDescent="0.2">
      <c r="A160" s="36" t="s">
        <v>95</v>
      </c>
      <c r="B160" s="36" t="s">
        <v>6</v>
      </c>
      <c r="C160" s="36" t="s">
        <v>23</v>
      </c>
      <c r="D160" s="36" t="s">
        <v>22</v>
      </c>
    </row>
    <row r="161" spans="1:4" x14ac:dyDescent="0.2">
      <c r="A161" s="36" t="s">
        <v>95</v>
      </c>
      <c r="B161" s="36" t="s">
        <v>59</v>
      </c>
      <c r="C161" s="36" t="s">
        <v>64</v>
      </c>
      <c r="D161" s="36" t="s">
        <v>63</v>
      </c>
    </row>
    <row r="162" spans="1:4" x14ac:dyDescent="0.2">
      <c r="A162" s="36" t="s">
        <v>95</v>
      </c>
      <c r="B162" s="36" t="s">
        <v>59</v>
      </c>
      <c r="C162" s="36" t="s">
        <v>396</v>
      </c>
      <c r="D162" s="36" t="s">
        <v>94</v>
      </c>
    </row>
    <row r="163" spans="1:4" x14ac:dyDescent="0.2">
      <c r="A163" s="36" t="s">
        <v>95</v>
      </c>
      <c r="B163" s="36" t="s">
        <v>59</v>
      </c>
      <c r="C163" s="36" t="s">
        <v>111</v>
      </c>
      <c r="D163" s="36" t="s">
        <v>110</v>
      </c>
    </row>
    <row r="164" spans="1:4" x14ac:dyDescent="0.2">
      <c r="A164" s="36" t="s">
        <v>112</v>
      </c>
      <c r="B164" s="36" t="s">
        <v>59</v>
      </c>
      <c r="C164" s="36" t="s">
        <v>335</v>
      </c>
      <c r="D164" s="36" t="s">
        <v>336</v>
      </c>
    </row>
    <row r="165" spans="1:4" x14ac:dyDescent="0.2">
      <c r="A165" s="36" t="s">
        <v>81</v>
      </c>
      <c r="B165" s="36" t="s">
        <v>54</v>
      </c>
      <c r="C165" s="36" t="s">
        <v>403</v>
      </c>
      <c r="D165" s="36" t="s">
        <v>404</v>
      </c>
    </row>
    <row r="166" spans="1:4" x14ac:dyDescent="0.2">
      <c r="A166" s="36" t="s">
        <v>81</v>
      </c>
      <c r="B166" s="36" t="s">
        <v>59</v>
      </c>
      <c r="C166" s="36" t="s">
        <v>335</v>
      </c>
      <c r="D166" s="36" t="s">
        <v>336</v>
      </c>
    </row>
    <row r="167" spans="1:4" x14ac:dyDescent="0.2">
      <c r="A167" s="36" t="s">
        <v>81</v>
      </c>
      <c r="B167" s="36" t="s">
        <v>59</v>
      </c>
      <c r="C167" s="36" t="s">
        <v>397</v>
      </c>
      <c r="D167" s="36" t="s">
        <v>109</v>
      </c>
    </row>
    <row r="168" spans="1:4" x14ac:dyDescent="0.2">
      <c r="A168" s="36" t="s">
        <v>81</v>
      </c>
      <c r="B168" s="36" t="s">
        <v>98</v>
      </c>
      <c r="C168" s="36" t="s">
        <v>405</v>
      </c>
      <c r="D168" s="36" t="s">
        <v>406</v>
      </c>
    </row>
    <row r="169" spans="1:4" x14ac:dyDescent="0.2">
      <c r="A169" s="36" t="s">
        <v>81</v>
      </c>
      <c r="B169" s="36" t="s">
        <v>59</v>
      </c>
      <c r="C169" s="36" t="s">
        <v>407</v>
      </c>
      <c r="D169" s="36" t="s">
        <v>408</v>
      </c>
    </row>
    <row r="170" spans="1:4" x14ac:dyDescent="0.2">
      <c r="A170" s="36" t="s">
        <v>81</v>
      </c>
      <c r="B170" s="36" t="s">
        <v>59</v>
      </c>
      <c r="C170" s="36" t="s">
        <v>126</v>
      </c>
      <c r="D170" s="36" t="s">
        <v>125</v>
      </c>
    </row>
    <row r="171" spans="1:4" x14ac:dyDescent="0.2">
      <c r="A171" s="36" t="s">
        <v>81</v>
      </c>
      <c r="B171" s="36" t="s">
        <v>59</v>
      </c>
      <c r="C171" s="36" t="s">
        <v>371</v>
      </c>
      <c r="D171" s="36" t="s">
        <v>372</v>
      </c>
    </row>
    <row r="172" spans="1:4" x14ac:dyDescent="0.2">
      <c r="A172" s="36" t="s">
        <v>409</v>
      </c>
      <c r="B172" s="36" t="s">
        <v>44</v>
      </c>
      <c r="C172" s="36" t="s">
        <v>47</v>
      </c>
      <c r="D172" s="36" t="s">
        <v>46</v>
      </c>
    </row>
    <row r="173" spans="1:4" x14ac:dyDescent="0.2">
      <c r="A173" s="36" t="s">
        <v>131</v>
      </c>
      <c r="B173" s="36" t="s">
        <v>44</v>
      </c>
      <c r="C173" s="36" t="s">
        <v>47</v>
      </c>
      <c r="D173" s="36" t="s">
        <v>46</v>
      </c>
    </row>
    <row r="174" spans="1:4" x14ac:dyDescent="0.2">
      <c r="A174" s="36" t="s">
        <v>131</v>
      </c>
      <c r="B174" s="36" t="s">
        <v>44</v>
      </c>
      <c r="C174" s="36" t="s">
        <v>122</v>
      </c>
      <c r="D174" s="36" t="s">
        <v>121</v>
      </c>
    </row>
    <row r="175" spans="1:4" x14ac:dyDescent="0.2">
      <c r="A175" s="36" t="s">
        <v>410</v>
      </c>
      <c r="B175" s="36" t="s">
        <v>59</v>
      </c>
      <c r="C175" s="36" t="s">
        <v>80</v>
      </c>
      <c r="D175" s="36" t="s">
        <v>79</v>
      </c>
    </row>
    <row r="176" spans="1:4" x14ac:dyDescent="0.2">
      <c r="A176" s="36" t="s">
        <v>411</v>
      </c>
      <c r="B176" s="36" t="s">
        <v>59</v>
      </c>
      <c r="C176" s="36" t="s">
        <v>344</v>
      </c>
      <c r="D176" s="36" t="s">
        <v>345</v>
      </c>
    </row>
    <row r="177" spans="1:4" x14ac:dyDescent="0.2">
      <c r="A177" s="36" t="s">
        <v>61</v>
      </c>
      <c r="B177" s="36" t="s">
        <v>59</v>
      </c>
      <c r="C177" s="36" t="s">
        <v>58</v>
      </c>
      <c r="D177" s="36" t="s">
        <v>57</v>
      </c>
    </row>
    <row r="178" spans="1:4" x14ac:dyDescent="0.2">
      <c r="A178" s="36" t="s">
        <v>61</v>
      </c>
      <c r="B178" s="36" t="s">
        <v>59</v>
      </c>
      <c r="C178" s="36" t="s">
        <v>328</v>
      </c>
      <c r="D178" s="36" t="s">
        <v>329</v>
      </c>
    </row>
    <row r="179" spans="1:4" x14ac:dyDescent="0.2">
      <c r="A179" s="36" t="s">
        <v>61</v>
      </c>
      <c r="B179" s="36" t="s">
        <v>136</v>
      </c>
      <c r="C179" s="36" t="s">
        <v>412</v>
      </c>
      <c r="D179" s="36" t="s">
        <v>413</v>
      </c>
    </row>
    <row r="180" spans="1:4" x14ac:dyDescent="0.2">
      <c r="A180" s="36" t="s">
        <v>61</v>
      </c>
      <c r="B180" s="36" t="s">
        <v>136</v>
      </c>
      <c r="C180" s="36" t="s">
        <v>414</v>
      </c>
      <c r="D180" s="36" t="s">
        <v>135</v>
      </c>
    </row>
    <row r="181" spans="1:4" x14ac:dyDescent="0.2">
      <c r="A181" s="36" t="s">
        <v>415</v>
      </c>
      <c r="B181" s="36" t="s">
        <v>59</v>
      </c>
      <c r="C181" s="36" t="s">
        <v>58</v>
      </c>
      <c r="D181" s="36" t="s">
        <v>57</v>
      </c>
    </row>
    <row r="182" spans="1:4" x14ac:dyDescent="0.2">
      <c r="A182" s="36" t="s">
        <v>416</v>
      </c>
      <c r="B182" s="36" t="s">
        <v>108</v>
      </c>
      <c r="C182" s="36" t="s">
        <v>417</v>
      </c>
      <c r="D182" s="36" t="s">
        <v>418</v>
      </c>
    </row>
    <row r="183" spans="1:4" x14ac:dyDescent="0.2">
      <c r="A183" s="36" t="s">
        <v>419</v>
      </c>
      <c r="B183" s="36" t="s">
        <v>59</v>
      </c>
      <c r="C183" s="36" t="s">
        <v>88</v>
      </c>
      <c r="D183" s="36" t="s">
        <v>87</v>
      </c>
    </row>
    <row r="184" spans="1:4" x14ac:dyDescent="0.2">
      <c r="A184" s="36" t="s">
        <v>90</v>
      </c>
      <c r="B184" s="36" t="s">
        <v>108</v>
      </c>
      <c r="C184" s="36" t="s">
        <v>193</v>
      </c>
      <c r="D184" s="36" t="s">
        <v>192</v>
      </c>
    </row>
    <row r="185" spans="1:4" x14ac:dyDescent="0.2">
      <c r="A185" s="36" t="s">
        <v>420</v>
      </c>
      <c r="B185" s="36" t="s">
        <v>108</v>
      </c>
      <c r="C185" s="36" t="s">
        <v>193</v>
      </c>
      <c r="D185" s="36" t="s">
        <v>192</v>
      </c>
    </row>
    <row r="186" spans="1:4" x14ac:dyDescent="0.2">
      <c r="A186" s="36" t="s">
        <v>421</v>
      </c>
      <c r="B186" s="36" t="s">
        <v>140</v>
      </c>
      <c r="C186" s="36" t="s">
        <v>356</v>
      </c>
      <c r="D186" s="36" t="s">
        <v>159</v>
      </c>
    </row>
    <row r="187" spans="1:4" x14ac:dyDescent="0.2">
      <c r="A187" s="36" t="s">
        <v>421</v>
      </c>
      <c r="B187" s="36" t="s">
        <v>140</v>
      </c>
      <c r="C187" s="36" t="s">
        <v>314</v>
      </c>
      <c r="D187" s="36" t="s">
        <v>315</v>
      </c>
    </row>
    <row r="188" spans="1:4" x14ac:dyDescent="0.2">
      <c r="A188" s="36" t="s">
        <v>421</v>
      </c>
      <c r="B188" s="36" t="s">
        <v>150</v>
      </c>
      <c r="C188" s="36" t="s">
        <v>198</v>
      </c>
      <c r="D188" s="36" t="s">
        <v>197</v>
      </c>
    </row>
    <row r="189" spans="1:4" x14ac:dyDescent="0.2">
      <c r="A189" s="36" t="s">
        <v>421</v>
      </c>
      <c r="B189" s="36" t="s">
        <v>140</v>
      </c>
      <c r="C189" s="36" t="s">
        <v>310</v>
      </c>
      <c r="D189" s="36" t="s">
        <v>311</v>
      </c>
    </row>
    <row r="190" spans="1:4" x14ac:dyDescent="0.2">
      <c r="A190" s="36" t="s">
        <v>421</v>
      </c>
      <c r="B190" s="36" t="s">
        <v>140</v>
      </c>
      <c r="C190" s="36" t="s">
        <v>200</v>
      </c>
      <c r="D190" s="36" t="s">
        <v>199</v>
      </c>
    </row>
    <row r="191" spans="1:4" x14ac:dyDescent="0.2">
      <c r="A191" s="36" t="s">
        <v>421</v>
      </c>
      <c r="B191" s="36" t="s">
        <v>140</v>
      </c>
      <c r="C191" s="36" t="s">
        <v>312</v>
      </c>
      <c r="D191" s="36" t="s">
        <v>313</v>
      </c>
    </row>
    <row r="192" spans="1:4" x14ac:dyDescent="0.2">
      <c r="A192" s="36" t="s">
        <v>103</v>
      </c>
      <c r="B192" s="36" t="s">
        <v>59</v>
      </c>
      <c r="C192" s="36" t="s">
        <v>338</v>
      </c>
      <c r="D192" s="36" t="s">
        <v>102</v>
      </c>
    </row>
    <row r="193" spans="1:4" x14ac:dyDescent="0.2">
      <c r="A193" s="36" t="s">
        <v>103</v>
      </c>
      <c r="B193" s="36" t="s">
        <v>59</v>
      </c>
      <c r="C193" s="36" t="s">
        <v>335</v>
      </c>
      <c r="D193" s="36" t="s">
        <v>336</v>
      </c>
    </row>
    <row r="194" spans="1:4" x14ac:dyDescent="0.2">
      <c r="A194" s="36" t="s">
        <v>176</v>
      </c>
      <c r="B194" s="36" t="s">
        <v>59</v>
      </c>
      <c r="C194" s="36" t="s">
        <v>173</v>
      </c>
      <c r="D194" s="36" t="s">
        <v>303</v>
      </c>
    </row>
    <row r="195" spans="1:4" x14ac:dyDescent="0.2">
      <c r="A195" s="36" t="s">
        <v>422</v>
      </c>
      <c r="B195" s="36" t="s">
        <v>140</v>
      </c>
      <c r="C195" s="36" t="s">
        <v>423</v>
      </c>
      <c r="D195" s="36" t="s">
        <v>424</v>
      </c>
    </row>
    <row r="196" spans="1:4" x14ac:dyDescent="0.2">
      <c r="A196" s="36" t="s">
        <v>425</v>
      </c>
      <c r="B196" s="36" t="s">
        <v>140</v>
      </c>
      <c r="C196" s="36" t="s">
        <v>423</v>
      </c>
      <c r="D196" s="36" t="s">
        <v>424</v>
      </c>
    </row>
    <row r="197" spans="1:4" x14ac:dyDescent="0.2">
      <c r="A197" s="36" t="s">
        <v>426</v>
      </c>
      <c r="B197" s="36" t="s">
        <v>98</v>
      </c>
      <c r="C197" s="36" t="s">
        <v>97</v>
      </c>
      <c r="D197" s="36" t="s">
        <v>96</v>
      </c>
    </row>
    <row r="198" spans="1:4" x14ac:dyDescent="0.2">
      <c r="A198" s="36" t="s">
        <v>75</v>
      </c>
      <c r="B198" s="36" t="s">
        <v>59</v>
      </c>
      <c r="C198" s="36" t="s">
        <v>427</v>
      </c>
      <c r="D198" s="36" t="s">
        <v>428</v>
      </c>
    </row>
    <row r="199" spans="1:4" x14ac:dyDescent="0.2">
      <c r="A199" s="36" t="s">
        <v>89</v>
      </c>
      <c r="B199" s="36" t="s">
        <v>59</v>
      </c>
      <c r="C199" s="36" t="s">
        <v>88</v>
      </c>
      <c r="D199" s="36" t="s">
        <v>87</v>
      </c>
    </row>
    <row r="200" spans="1:4" x14ac:dyDescent="0.2">
      <c r="A200" s="36" t="s">
        <v>89</v>
      </c>
      <c r="B200" s="36" t="s">
        <v>108</v>
      </c>
      <c r="C200" s="36" t="s">
        <v>417</v>
      </c>
      <c r="D200" s="36" t="s">
        <v>418</v>
      </c>
    </row>
    <row r="201" spans="1:4" x14ac:dyDescent="0.2">
      <c r="A201" s="36" t="s">
        <v>429</v>
      </c>
      <c r="B201" s="36" t="s">
        <v>108</v>
      </c>
      <c r="C201" s="36" t="s">
        <v>333</v>
      </c>
      <c r="D201" s="36" t="s">
        <v>165</v>
      </c>
    </row>
    <row r="202" spans="1:4" x14ac:dyDescent="0.2">
      <c r="A202" s="36" t="s">
        <v>91</v>
      </c>
      <c r="B202" s="36" t="s">
        <v>98</v>
      </c>
      <c r="C202" s="36" t="s">
        <v>97</v>
      </c>
      <c r="D202" s="36" t="s">
        <v>96</v>
      </c>
    </row>
    <row r="203" spans="1:4" x14ac:dyDescent="0.2">
      <c r="A203" s="36" t="s">
        <v>91</v>
      </c>
      <c r="B203" s="36" t="s">
        <v>108</v>
      </c>
      <c r="C203" s="36" t="s">
        <v>107</v>
      </c>
      <c r="D203" s="36" t="s">
        <v>106</v>
      </c>
    </row>
    <row r="204" spans="1:4" x14ac:dyDescent="0.2">
      <c r="A204" s="36" t="s">
        <v>45</v>
      </c>
      <c r="B204" s="36" t="s">
        <v>44</v>
      </c>
      <c r="C204" s="36" t="s">
        <v>43</v>
      </c>
      <c r="D204" s="36" t="s">
        <v>42</v>
      </c>
    </row>
    <row r="205" spans="1:4" x14ac:dyDescent="0.2">
      <c r="A205" s="36" t="s">
        <v>45</v>
      </c>
      <c r="B205" s="36" t="s">
        <v>59</v>
      </c>
      <c r="C205" s="36" t="s">
        <v>88</v>
      </c>
      <c r="D205" s="36" t="s">
        <v>87</v>
      </c>
    </row>
    <row r="206" spans="1:4" x14ac:dyDescent="0.2">
      <c r="A206" s="36" t="s">
        <v>430</v>
      </c>
      <c r="B206" s="36" t="s">
        <v>6</v>
      </c>
      <c r="C206" s="36" t="s">
        <v>20</v>
      </c>
      <c r="D206" s="36" t="s">
        <v>19</v>
      </c>
    </row>
    <row r="207" spans="1:4" x14ac:dyDescent="0.2">
      <c r="A207" s="36" t="s">
        <v>78</v>
      </c>
      <c r="B207" s="36" t="s">
        <v>59</v>
      </c>
      <c r="C207" s="36" t="s">
        <v>431</v>
      </c>
      <c r="D207" s="36" t="s">
        <v>77</v>
      </c>
    </row>
    <row r="208" spans="1:4" x14ac:dyDescent="0.2">
      <c r="A208" s="36" t="s">
        <v>78</v>
      </c>
      <c r="B208" s="36" t="s">
        <v>59</v>
      </c>
      <c r="C208" s="36" t="s">
        <v>173</v>
      </c>
      <c r="D208" s="36" t="s">
        <v>303</v>
      </c>
    </row>
    <row r="209" spans="1:4" x14ac:dyDescent="0.2">
      <c r="A209" s="36" t="s">
        <v>62</v>
      </c>
      <c r="B209" s="36" t="s">
        <v>59</v>
      </c>
      <c r="C209" s="36" t="s">
        <v>105</v>
      </c>
      <c r="D209" s="36" t="s">
        <v>104</v>
      </c>
    </row>
    <row r="210" spans="1:4" x14ac:dyDescent="0.2">
      <c r="A210" s="36" t="s">
        <v>62</v>
      </c>
      <c r="B210" s="36" t="s">
        <v>59</v>
      </c>
      <c r="C210" s="36" t="s">
        <v>432</v>
      </c>
      <c r="D210" s="36" t="s">
        <v>433</v>
      </c>
    </row>
    <row r="211" spans="1:4" x14ac:dyDescent="0.2">
      <c r="A211" s="36" t="s">
        <v>9</v>
      </c>
      <c r="B211" s="36" t="s">
        <v>6</v>
      </c>
      <c r="C211" s="36" t="s">
        <v>434</v>
      </c>
      <c r="D211" s="36" t="s">
        <v>435</v>
      </c>
    </row>
    <row r="212" spans="1:4" x14ac:dyDescent="0.2">
      <c r="A212" s="36" t="s">
        <v>9</v>
      </c>
      <c r="B212" s="36" t="s">
        <v>6</v>
      </c>
      <c r="C212" s="36" t="s">
        <v>436</v>
      </c>
      <c r="D212" s="36" t="s">
        <v>437</v>
      </c>
    </row>
    <row r="213" spans="1:4" x14ac:dyDescent="0.2">
      <c r="A213" s="36" t="s">
        <v>9</v>
      </c>
      <c r="B213" s="36" t="s">
        <v>6</v>
      </c>
      <c r="C213" s="36" t="s">
        <v>41</v>
      </c>
      <c r="D213" s="36" t="s">
        <v>40</v>
      </c>
    </row>
    <row r="214" spans="1:4" x14ac:dyDescent="0.2">
      <c r="A214" s="36" t="s">
        <v>9</v>
      </c>
      <c r="B214" s="36" t="s">
        <v>59</v>
      </c>
      <c r="C214" s="36" t="s">
        <v>438</v>
      </c>
      <c r="D214" s="36" t="s">
        <v>439</v>
      </c>
    </row>
    <row r="215" spans="1:4" x14ac:dyDescent="0.2">
      <c r="A215" s="36" t="s">
        <v>9</v>
      </c>
      <c r="B215" s="36" t="s">
        <v>59</v>
      </c>
      <c r="C215" s="36" t="s">
        <v>440</v>
      </c>
      <c r="D215" s="36" t="s">
        <v>441</v>
      </c>
    </row>
    <row r="216" spans="1:4" x14ac:dyDescent="0.2">
      <c r="A216" s="36" t="s">
        <v>29</v>
      </c>
      <c r="B216" s="36" t="s">
        <v>6</v>
      </c>
      <c r="C216" s="36" t="s">
        <v>442</v>
      </c>
      <c r="D216" s="36" t="s">
        <v>443</v>
      </c>
    </row>
    <row r="217" spans="1:4" x14ac:dyDescent="0.2">
      <c r="A217" s="36" t="s">
        <v>29</v>
      </c>
      <c r="B217" s="36" t="s">
        <v>59</v>
      </c>
      <c r="C217" s="36" t="s">
        <v>438</v>
      </c>
      <c r="D217" s="36" t="s">
        <v>439</v>
      </c>
    </row>
    <row r="218" spans="1:4" x14ac:dyDescent="0.2">
      <c r="A218" s="36" t="s">
        <v>29</v>
      </c>
      <c r="B218" s="36" t="s">
        <v>59</v>
      </c>
      <c r="C218" s="36" t="s">
        <v>58</v>
      </c>
      <c r="D218" s="36" t="s">
        <v>57</v>
      </c>
    </row>
    <row r="219" spans="1:4" x14ac:dyDescent="0.2">
      <c r="A219" s="36" t="s">
        <v>29</v>
      </c>
      <c r="B219" s="36" t="s">
        <v>59</v>
      </c>
      <c r="C219" s="36" t="s">
        <v>64</v>
      </c>
      <c r="D219" s="36" t="s">
        <v>63</v>
      </c>
    </row>
    <row r="220" spans="1:4" x14ac:dyDescent="0.2">
      <c r="A220" s="36" t="s">
        <v>29</v>
      </c>
      <c r="B220" s="36" t="s">
        <v>59</v>
      </c>
      <c r="C220" s="36" t="s">
        <v>71</v>
      </c>
      <c r="D220" s="36" t="s">
        <v>70</v>
      </c>
    </row>
    <row r="221" spans="1:4" x14ac:dyDescent="0.2">
      <c r="A221" s="36" t="s">
        <v>29</v>
      </c>
      <c r="B221" s="36" t="s">
        <v>59</v>
      </c>
      <c r="C221" s="36" t="s">
        <v>73</v>
      </c>
      <c r="D221" s="36" t="s">
        <v>72</v>
      </c>
    </row>
    <row r="222" spans="1:4" x14ac:dyDescent="0.2">
      <c r="A222" s="36" t="s">
        <v>29</v>
      </c>
      <c r="B222" s="36" t="s">
        <v>59</v>
      </c>
      <c r="C222" s="36" t="s">
        <v>444</v>
      </c>
      <c r="D222" s="36" t="s">
        <v>445</v>
      </c>
    </row>
    <row r="223" spans="1:4" x14ac:dyDescent="0.2">
      <c r="A223" s="36" t="s">
        <v>29</v>
      </c>
      <c r="B223" s="36" t="s">
        <v>59</v>
      </c>
      <c r="C223" s="36" t="s">
        <v>432</v>
      </c>
      <c r="D223" s="36" t="s">
        <v>433</v>
      </c>
    </row>
    <row r="224" spans="1:4" x14ac:dyDescent="0.2">
      <c r="A224" s="36" t="s">
        <v>29</v>
      </c>
      <c r="B224" s="36" t="s">
        <v>59</v>
      </c>
      <c r="C224" s="36" t="s">
        <v>120</v>
      </c>
      <c r="D224" s="36" t="s">
        <v>119</v>
      </c>
    </row>
    <row r="225" spans="1:4" x14ac:dyDescent="0.2">
      <c r="A225" s="36" t="s">
        <v>29</v>
      </c>
      <c r="B225" s="36" t="s">
        <v>59</v>
      </c>
      <c r="C225" s="36" t="s">
        <v>126</v>
      </c>
      <c r="D225" s="36" t="s">
        <v>125</v>
      </c>
    </row>
    <row r="226" spans="1:4" x14ac:dyDescent="0.2">
      <c r="A226" s="36" t="s">
        <v>29</v>
      </c>
      <c r="B226" s="36" t="s">
        <v>59</v>
      </c>
      <c r="C226" s="36" t="s">
        <v>446</v>
      </c>
      <c r="D226" s="36" t="s">
        <v>447</v>
      </c>
    </row>
    <row r="227" spans="1:4" x14ac:dyDescent="0.2">
      <c r="A227" s="36" t="s">
        <v>29</v>
      </c>
      <c r="B227" s="36" t="s">
        <v>59</v>
      </c>
      <c r="C227" s="36" t="s">
        <v>398</v>
      </c>
      <c r="D227" s="36" t="s">
        <v>399</v>
      </c>
    </row>
    <row r="228" spans="1:4" x14ac:dyDescent="0.2">
      <c r="A228" s="36" t="s">
        <v>29</v>
      </c>
      <c r="B228" s="36" t="s">
        <v>59</v>
      </c>
      <c r="C228" s="36" t="s">
        <v>328</v>
      </c>
      <c r="D228" s="36" t="s">
        <v>329</v>
      </c>
    </row>
    <row r="229" spans="1:4" x14ac:dyDescent="0.2">
      <c r="A229" s="36" t="s">
        <v>29</v>
      </c>
      <c r="B229" s="36" t="s">
        <v>56</v>
      </c>
      <c r="C229" s="36" t="s">
        <v>400</v>
      </c>
      <c r="D229" s="36" t="s">
        <v>194</v>
      </c>
    </row>
    <row r="230" spans="1:4" x14ac:dyDescent="0.2">
      <c r="A230" s="36" t="s">
        <v>29</v>
      </c>
      <c r="B230" s="36" t="s">
        <v>44</v>
      </c>
      <c r="C230" s="36" t="s">
        <v>196</v>
      </c>
      <c r="D230" s="36" t="s">
        <v>195</v>
      </c>
    </row>
    <row r="231" spans="1:4" x14ac:dyDescent="0.2">
      <c r="A231" s="36" t="s">
        <v>60</v>
      </c>
      <c r="B231" s="36" t="s">
        <v>59</v>
      </c>
      <c r="C231" s="36" t="s">
        <v>58</v>
      </c>
      <c r="D231" s="36" t="s">
        <v>57</v>
      </c>
    </row>
    <row r="232" spans="1:4" x14ac:dyDescent="0.2">
      <c r="A232" s="36" t="s">
        <v>60</v>
      </c>
      <c r="B232" s="36" t="s">
        <v>59</v>
      </c>
      <c r="C232" s="36" t="s">
        <v>440</v>
      </c>
      <c r="D232" s="36" t="s">
        <v>441</v>
      </c>
    </row>
    <row r="233" spans="1:4" x14ac:dyDescent="0.2">
      <c r="A233" s="36" t="s">
        <v>60</v>
      </c>
      <c r="B233" s="36" t="s">
        <v>59</v>
      </c>
      <c r="C233" s="36" t="s">
        <v>432</v>
      </c>
      <c r="D233" s="36" t="s">
        <v>433</v>
      </c>
    </row>
    <row r="234" spans="1:4" x14ac:dyDescent="0.2">
      <c r="A234" s="36" t="s">
        <v>50</v>
      </c>
      <c r="B234" s="36" t="s">
        <v>6</v>
      </c>
      <c r="C234" s="36" t="s">
        <v>28</v>
      </c>
      <c r="D234" s="36" t="s">
        <v>27</v>
      </c>
    </row>
    <row r="235" spans="1:4" x14ac:dyDescent="0.2">
      <c r="A235" s="36" t="s">
        <v>50</v>
      </c>
      <c r="B235" s="36" t="s">
        <v>44</v>
      </c>
      <c r="C235" s="36" t="s">
        <v>47</v>
      </c>
      <c r="D235" s="36" t="s">
        <v>46</v>
      </c>
    </row>
    <row r="236" spans="1:4" x14ac:dyDescent="0.2">
      <c r="A236" s="36" t="s">
        <v>50</v>
      </c>
      <c r="B236" s="36" t="s">
        <v>44</v>
      </c>
      <c r="C236" s="36" t="s">
        <v>395</v>
      </c>
      <c r="D236" s="36" t="s">
        <v>49</v>
      </c>
    </row>
    <row r="237" spans="1:4" x14ac:dyDescent="0.2">
      <c r="A237" s="36" t="s">
        <v>50</v>
      </c>
      <c r="B237" s="36" t="s">
        <v>44</v>
      </c>
      <c r="C237" s="36" t="s">
        <v>448</v>
      </c>
      <c r="D237" s="36" t="s">
        <v>51</v>
      </c>
    </row>
    <row r="238" spans="1:4" x14ac:dyDescent="0.2">
      <c r="A238" s="36" t="s">
        <v>50</v>
      </c>
      <c r="B238" s="36" t="s">
        <v>59</v>
      </c>
      <c r="C238" s="36" t="s">
        <v>438</v>
      </c>
      <c r="D238" s="36" t="s">
        <v>439</v>
      </c>
    </row>
    <row r="239" spans="1:4" x14ac:dyDescent="0.2">
      <c r="A239" s="36" t="s">
        <v>50</v>
      </c>
      <c r="B239" s="36" t="s">
        <v>59</v>
      </c>
      <c r="C239" s="36" t="s">
        <v>73</v>
      </c>
      <c r="D239" s="36" t="s">
        <v>72</v>
      </c>
    </row>
    <row r="240" spans="1:4" x14ac:dyDescent="0.2">
      <c r="A240" s="36" t="s">
        <v>50</v>
      </c>
      <c r="B240" s="36" t="s">
        <v>59</v>
      </c>
      <c r="C240" s="36" t="s">
        <v>80</v>
      </c>
      <c r="D240" s="36" t="s">
        <v>79</v>
      </c>
    </row>
    <row r="241" spans="1:4" x14ac:dyDescent="0.2">
      <c r="A241" s="36" t="s">
        <v>50</v>
      </c>
      <c r="B241" s="36" t="s">
        <v>59</v>
      </c>
      <c r="C241" s="36" t="s">
        <v>444</v>
      </c>
      <c r="D241" s="36" t="s">
        <v>445</v>
      </c>
    </row>
    <row r="242" spans="1:4" x14ac:dyDescent="0.2">
      <c r="A242" s="36" t="s">
        <v>50</v>
      </c>
      <c r="B242" s="36" t="s">
        <v>98</v>
      </c>
      <c r="C242" s="36" t="s">
        <v>116</v>
      </c>
      <c r="D242" s="36" t="s">
        <v>115</v>
      </c>
    </row>
    <row r="243" spans="1:4" x14ac:dyDescent="0.2">
      <c r="A243" s="36" t="s">
        <v>50</v>
      </c>
      <c r="B243" s="36" t="s">
        <v>59</v>
      </c>
      <c r="C243" s="36" t="s">
        <v>432</v>
      </c>
      <c r="D243" s="36" t="s">
        <v>433</v>
      </c>
    </row>
    <row r="244" spans="1:4" x14ac:dyDescent="0.2">
      <c r="A244" s="36" t="s">
        <v>50</v>
      </c>
      <c r="B244" s="36" t="s">
        <v>59</v>
      </c>
      <c r="C244" s="36" t="s">
        <v>120</v>
      </c>
      <c r="D244" s="36" t="s">
        <v>119</v>
      </c>
    </row>
    <row r="245" spans="1:4" x14ac:dyDescent="0.2">
      <c r="A245" s="36" t="s">
        <v>50</v>
      </c>
      <c r="B245" s="36" t="s">
        <v>59</v>
      </c>
      <c r="C245" s="36" t="s">
        <v>126</v>
      </c>
      <c r="D245" s="36" t="s">
        <v>125</v>
      </c>
    </row>
    <row r="246" spans="1:4" x14ac:dyDescent="0.2">
      <c r="A246" s="36" t="s">
        <v>50</v>
      </c>
      <c r="B246" s="36" t="s">
        <v>44</v>
      </c>
      <c r="C246" s="36" t="s">
        <v>196</v>
      </c>
      <c r="D246" s="36" t="s">
        <v>195</v>
      </c>
    </row>
    <row r="247" spans="1:4" x14ac:dyDescent="0.2">
      <c r="A247" s="36" t="s">
        <v>7</v>
      </c>
      <c r="B247" s="36" t="s">
        <v>6</v>
      </c>
      <c r="C247" s="36" t="s">
        <v>5</v>
      </c>
      <c r="D247" s="36" t="s">
        <v>4</v>
      </c>
    </row>
    <row r="248" spans="1:4" x14ac:dyDescent="0.2">
      <c r="A248" s="36" t="s">
        <v>449</v>
      </c>
      <c r="B248" s="36" t="s">
        <v>108</v>
      </c>
      <c r="C248" s="36" t="s">
        <v>107</v>
      </c>
      <c r="D248" s="36" t="s">
        <v>106</v>
      </c>
    </row>
    <row r="249" spans="1:4" x14ac:dyDescent="0.2">
      <c r="A249" s="36" t="s">
        <v>450</v>
      </c>
      <c r="B249" s="36" t="s">
        <v>59</v>
      </c>
      <c r="C249" s="36" t="s">
        <v>88</v>
      </c>
      <c r="D249" s="36" t="s">
        <v>87</v>
      </c>
    </row>
    <row r="250" spans="1:4" x14ac:dyDescent="0.2">
      <c r="A250" s="36" t="s">
        <v>451</v>
      </c>
      <c r="B250" s="36" t="s">
        <v>59</v>
      </c>
      <c r="C250" s="36" t="s">
        <v>452</v>
      </c>
      <c r="D250" s="36" t="s">
        <v>453</v>
      </c>
    </row>
    <row r="251" spans="1:4" x14ac:dyDescent="0.2">
      <c r="A251" s="36" t="s">
        <v>454</v>
      </c>
      <c r="B251" s="36" t="s">
        <v>59</v>
      </c>
      <c r="C251" s="36" t="s">
        <v>452</v>
      </c>
      <c r="D251" s="36" t="s">
        <v>453</v>
      </c>
    </row>
    <row r="252" spans="1:4" x14ac:dyDescent="0.2">
      <c r="A252" s="36" t="s">
        <v>455</v>
      </c>
      <c r="B252" s="36" t="s">
        <v>98</v>
      </c>
      <c r="C252" s="36" t="s">
        <v>116</v>
      </c>
      <c r="D252" s="36" t="s">
        <v>115</v>
      </c>
    </row>
    <row r="253" spans="1:4" x14ac:dyDescent="0.2">
      <c r="A253" s="36" t="s">
        <v>18</v>
      </c>
      <c r="B253" s="36" t="s">
        <v>6</v>
      </c>
      <c r="C253" s="36" t="s">
        <v>20</v>
      </c>
      <c r="D253" s="36" t="s">
        <v>19</v>
      </c>
    </row>
    <row r="254" spans="1:4" x14ac:dyDescent="0.2">
      <c r="A254" s="36" t="s">
        <v>18</v>
      </c>
      <c r="B254" s="36" t="s">
        <v>6</v>
      </c>
      <c r="C254" s="36" t="s">
        <v>25</v>
      </c>
      <c r="D254" s="36" t="s">
        <v>24</v>
      </c>
    </row>
    <row r="255" spans="1:4" x14ac:dyDescent="0.2">
      <c r="A255" s="36" t="s">
        <v>456</v>
      </c>
      <c r="B255" s="36" t="s">
        <v>6</v>
      </c>
      <c r="C255" s="36" t="s">
        <v>457</v>
      </c>
      <c r="D255" s="36" t="s">
        <v>458</v>
      </c>
    </row>
    <row r="256" spans="1:4" x14ac:dyDescent="0.2">
      <c r="A256" s="36" t="s">
        <v>456</v>
      </c>
      <c r="B256" s="36" t="s">
        <v>59</v>
      </c>
      <c r="C256" s="36" t="s">
        <v>111</v>
      </c>
      <c r="D256" s="36" t="s">
        <v>110</v>
      </c>
    </row>
    <row r="257" spans="1:4" x14ac:dyDescent="0.2">
      <c r="A257" s="36" t="s">
        <v>456</v>
      </c>
      <c r="B257" s="36" t="s">
        <v>44</v>
      </c>
      <c r="C257" s="36" t="s">
        <v>339</v>
      </c>
      <c r="D257" s="36" t="s">
        <v>340</v>
      </c>
    </row>
    <row r="258" spans="1:4" x14ac:dyDescent="0.2">
      <c r="A258" s="36" t="s">
        <v>459</v>
      </c>
      <c r="B258" s="36" t="s">
        <v>59</v>
      </c>
      <c r="C258" s="36" t="s">
        <v>58</v>
      </c>
      <c r="D258" s="36" t="s">
        <v>57</v>
      </c>
    </row>
    <row r="259" spans="1:4" x14ac:dyDescent="0.2">
      <c r="A259" s="36" t="s">
        <v>460</v>
      </c>
      <c r="B259" s="36" t="s">
        <v>108</v>
      </c>
      <c r="C259" s="36" t="s">
        <v>193</v>
      </c>
      <c r="D259" s="36" t="s">
        <v>192</v>
      </c>
    </row>
  </sheetData>
  <autoFilter ref="A2:D259" xr:uid="{00000000-0009-0000-0000-000001000000}"/>
  <mergeCells count="1">
    <mergeCell ref="A1:D1"/>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D2FCD-4FFF-48E8-AC06-CED5524EC588}">
  <dimension ref="A1:D25"/>
  <sheetViews>
    <sheetView workbookViewId="0">
      <selection activeCell="J20" sqref="J20"/>
    </sheetView>
  </sheetViews>
  <sheetFormatPr baseColWidth="10" defaultRowHeight="12.75" x14ac:dyDescent="0.2"/>
  <cols>
    <col min="1" max="1" width="53.85546875" style="2" bestFit="1" customWidth="1"/>
    <col min="2" max="2" width="16.7109375" style="2" customWidth="1"/>
    <col min="3" max="3" width="14.7109375" style="2" customWidth="1"/>
    <col min="4" max="4" width="16.140625" style="2" customWidth="1"/>
    <col min="5" max="16384" width="11.42578125" style="2"/>
  </cols>
  <sheetData>
    <row r="1" spans="1:4" ht="13.5" thickBot="1" x14ac:dyDescent="0.25"/>
    <row r="2" spans="1:4" ht="19.5" thickBot="1" x14ac:dyDescent="0.3">
      <c r="A2" s="103" t="s">
        <v>490</v>
      </c>
      <c r="B2" s="104"/>
      <c r="C2" s="104"/>
      <c r="D2" s="105"/>
    </row>
    <row r="3" spans="1:4" ht="13.5" thickBot="1" x14ac:dyDescent="0.25"/>
    <row r="4" spans="1:4" ht="45.75" thickBot="1" x14ac:dyDescent="0.25">
      <c r="A4" s="39" t="s">
        <v>464</v>
      </c>
      <c r="B4" s="39" t="s">
        <v>465</v>
      </c>
      <c r="C4" s="39" t="s">
        <v>466</v>
      </c>
      <c r="D4" s="40" t="s">
        <v>467</v>
      </c>
    </row>
    <row r="5" spans="1:4" ht="15" x14ac:dyDescent="0.25">
      <c r="A5" s="41" t="s">
        <v>500</v>
      </c>
      <c r="B5" s="42">
        <v>8</v>
      </c>
      <c r="C5" s="42">
        <v>8</v>
      </c>
      <c r="D5" s="43">
        <f t="shared" ref="D5:D12" si="0">+B5/C5</f>
        <v>1</v>
      </c>
    </row>
    <row r="6" spans="1:4" ht="15" x14ac:dyDescent="0.25">
      <c r="A6" s="44" t="s">
        <v>501</v>
      </c>
      <c r="B6" s="45">
        <v>16</v>
      </c>
      <c r="C6" s="45">
        <v>25</v>
      </c>
      <c r="D6" s="46">
        <f t="shared" si="0"/>
        <v>0.64</v>
      </c>
    </row>
    <row r="7" spans="1:4" ht="15" x14ac:dyDescent="0.25">
      <c r="A7" s="44" t="s">
        <v>502</v>
      </c>
      <c r="B7" s="45">
        <v>14</v>
      </c>
      <c r="C7" s="45">
        <v>16</v>
      </c>
      <c r="D7" s="46">
        <f t="shared" si="0"/>
        <v>0.875</v>
      </c>
    </row>
    <row r="8" spans="1:4" ht="15" x14ac:dyDescent="0.25">
      <c r="A8" s="44" t="s">
        <v>503</v>
      </c>
      <c r="B8" s="45">
        <v>3</v>
      </c>
      <c r="C8" s="45">
        <v>4</v>
      </c>
      <c r="D8" s="46">
        <f t="shared" si="0"/>
        <v>0.75</v>
      </c>
    </row>
    <row r="9" spans="1:4" ht="15" x14ac:dyDescent="0.25">
      <c r="A9" s="44" t="s">
        <v>504</v>
      </c>
      <c r="B9" s="45">
        <v>25</v>
      </c>
      <c r="C9" s="45">
        <v>49</v>
      </c>
      <c r="D9" s="46">
        <f t="shared" si="0"/>
        <v>0.51020408163265307</v>
      </c>
    </row>
    <row r="10" spans="1:4" ht="15" x14ac:dyDescent="0.25">
      <c r="A10" s="44" t="s">
        <v>468</v>
      </c>
      <c r="B10" s="45">
        <v>15</v>
      </c>
      <c r="C10" s="45">
        <v>30</v>
      </c>
      <c r="D10" s="46">
        <f t="shared" si="0"/>
        <v>0.5</v>
      </c>
    </row>
    <row r="11" spans="1:4" ht="25.5" customHeight="1" thickBot="1" x14ac:dyDescent="0.25">
      <c r="A11" s="47" t="s">
        <v>469</v>
      </c>
      <c r="B11" s="48">
        <v>9</v>
      </c>
      <c r="C11" s="48">
        <v>16</v>
      </c>
      <c r="D11" s="49">
        <f t="shared" si="0"/>
        <v>0.5625</v>
      </c>
    </row>
    <row r="12" spans="1:4" ht="15.75" thickBot="1" x14ac:dyDescent="0.3">
      <c r="A12" s="50" t="s">
        <v>470</v>
      </c>
      <c r="B12" s="51">
        <f>SUM(B5:B11)</f>
        <v>90</v>
      </c>
      <c r="C12" s="51">
        <f>SUM(C5:C11)</f>
        <v>148</v>
      </c>
      <c r="D12" s="52">
        <f t="shared" si="0"/>
        <v>0.60810810810810811</v>
      </c>
    </row>
    <row r="14" spans="1:4" ht="13.5" thickBot="1" x14ac:dyDescent="0.25"/>
    <row r="15" spans="1:4" ht="60" customHeight="1" thickBot="1" x14ac:dyDescent="0.25">
      <c r="A15" s="106" t="s">
        <v>491</v>
      </c>
      <c r="B15" s="107"/>
      <c r="C15" s="107"/>
      <c r="D15" s="108"/>
    </row>
    <row r="17" spans="1:4" ht="15" customHeight="1" x14ac:dyDescent="0.2">
      <c r="A17" s="109" t="s">
        <v>492</v>
      </c>
      <c r="B17" s="110"/>
      <c r="C17" s="110"/>
      <c r="D17" s="110"/>
    </row>
    <row r="18" spans="1:4" ht="28.5" customHeight="1" x14ac:dyDescent="0.2">
      <c r="A18" s="98" t="s">
        <v>505</v>
      </c>
      <c r="B18" s="111"/>
      <c r="C18" s="111"/>
      <c r="D18" s="111"/>
    </row>
    <row r="19" spans="1:4" ht="21" customHeight="1" x14ac:dyDescent="0.2">
      <c r="A19" s="112" t="s">
        <v>506</v>
      </c>
      <c r="B19" s="111"/>
      <c r="C19" s="111"/>
      <c r="D19" s="111"/>
    </row>
    <row r="20" spans="1:4" ht="60" customHeight="1" x14ac:dyDescent="0.2">
      <c r="A20" s="98" t="s">
        <v>507</v>
      </c>
      <c r="B20" s="98"/>
      <c r="C20" s="98"/>
      <c r="D20" s="98"/>
    </row>
    <row r="21" spans="1:4" ht="33.75" customHeight="1" x14ac:dyDescent="0.2">
      <c r="A21" s="99" t="s">
        <v>494</v>
      </c>
      <c r="B21" s="100"/>
      <c r="C21" s="100"/>
      <c r="D21" s="100"/>
    </row>
    <row r="22" spans="1:4" ht="18.75" customHeight="1" x14ac:dyDescent="0.2">
      <c r="A22" s="101" t="s">
        <v>495</v>
      </c>
      <c r="B22" s="100"/>
      <c r="C22" s="100"/>
      <c r="D22" s="100"/>
    </row>
    <row r="23" spans="1:4" ht="15" x14ac:dyDescent="0.2">
      <c r="A23" s="101" t="s">
        <v>493</v>
      </c>
      <c r="B23" s="101"/>
      <c r="C23" s="101"/>
      <c r="D23" s="101"/>
    </row>
    <row r="24" spans="1:4" ht="15" x14ac:dyDescent="0.25">
      <c r="A24" s="53"/>
      <c r="B24" s="102"/>
      <c r="C24" s="102"/>
      <c r="D24" s="54"/>
    </row>
    <row r="25" spans="1:4" ht="15" x14ac:dyDescent="0.25">
      <c r="A25" s="55" t="s">
        <v>496</v>
      </c>
      <c r="B25" s="53"/>
      <c r="C25" s="53"/>
      <c r="D25" s="54"/>
    </row>
  </sheetData>
  <mergeCells count="10">
    <mergeCell ref="A2:D2"/>
    <mergeCell ref="A15:D15"/>
    <mergeCell ref="A17:D17"/>
    <mergeCell ref="A18:D18"/>
    <mergeCell ref="A19:D19"/>
    <mergeCell ref="A20:D20"/>
    <mergeCell ref="A21:D21"/>
    <mergeCell ref="A22:D22"/>
    <mergeCell ref="A23:D23"/>
    <mergeCell ref="B24:C24"/>
  </mergeCells>
  <pageMargins left="0.7" right="0.7" top="0.75" bottom="0.75" header="0.3" footer="0.3"/>
  <pageSetup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D6B562-2914-4D53-A4B3-DACFE137F6A8}">
  <dimension ref="A3:F47"/>
  <sheetViews>
    <sheetView zoomScaleNormal="100" workbookViewId="0">
      <selection activeCell="R18" sqref="R18"/>
    </sheetView>
  </sheetViews>
  <sheetFormatPr baseColWidth="10" defaultRowHeight="12.75" x14ac:dyDescent="0.2"/>
  <cols>
    <col min="1" max="1" width="29" style="2" customWidth="1"/>
    <col min="2" max="2" width="14.28515625" style="2" customWidth="1"/>
    <col min="3" max="3" width="15.7109375" style="2" customWidth="1"/>
    <col min="4" max="4" width="16" style="2" customWidth="1"/>
    <col min="5" max="5" width="11.7109375" style="2" customWidth="1"/>
    <col min="6" max="16384" width="11.42578125" style="2"/>
  </cols>
  <sheetData>
    <row r="3" spans="6:6" ht="21" customHeight="1" x14ac:dyDescent="0.2"/>
    <row r="10" spans="6:6" x14ac:dyDescent="0.2">
      <c r="F10" s="56"/>
    </row>
    <row r="14" spans="6:6" x14ac:dyDescent="0.2">
      <c r="F14" s="57"/>
    </row>
    <row r="15" spans="6:6" x14ac:dyDescent="0.2">
      <c r="F15" s="57"/>
    </row>
    <row r="20" spans="1:6" ht="16.5" customHeight="1" x14ac:dyDescent="0.2"/>
    <row r="27" spans="1:6" ht="13.5" thickBot="1" x14ac:dyDescent="0.25"/>
    <row r="28" spans="1:6" x14ac:dyDescent="0.2">
      <c r="A28" s="113" t="s">
        <v>471</v>
      </c>
      <c r="B28" s="114"/>
      <c r="C28" s="114"/>
      <c r="D28" s="114"/>
      <c r="E28" s="115"/>
    </row>
    <row r="29" spans="1:6" ht="13.5" thickBot="1" x14ac:dyDescent="0.25">
      <c r="A29" s="116"/>
      <c r="B29" s="117"/>
      <c r="C29" s="118"/>
      <c r="D29" s="117"/>
      <c r="E29" s="119"/>
    </row>
    <row r="30" spans="1:6" ht="26.25" thickBot="1" x14ac:dyDescent="0.25">
      <c r="A30" s="58" t="s">
        <v>472</v>
      </c>
      <c r="B30" s="59" t="s">
        <v>473</v>
      </c>
      <c r="C30" s="58" t="s">
        <v>497</v>
      </c>
      <c r="D30" s="58" t="s">
        <v>474</v>
      </c>
      <c r="E30" s="60" t="s">
        <v>475</v>
      </c>
    </row>
    <row r="31" spans="1:6" x14ac:dyDescent="0.2">
      <c r="A31" s="61" t="s">
        <v>476</v>
      </c>
      <c r="B31" s="62">
        <v>2369566.60527445</v>
      </c>
      <c r="C31" s="62">
        <v>1800907.5958871779</v>
      </c>
      <c r="D31" s="63">
        <f t="shared" ref="D31:D44" si="0">+C31/C$44</f>
        <v>7.3521774767916964E-2</v>
      </c>
      <c r="E31" s="64">
        <f t="shared" ref="E31:E46" si="1">+C31/B31-1</f>
        <v>-0.23998439550991579</v>
      </c>
      <c r="F31" s="3"/>
    </row>
    <row r="32" spans="1:6" x14ac:dyDescent="0.2">
      <c r="A32" s="65" t="s">
        <v>477</v>
      </c>
      <c r="B32" s="66">
        <v>270919.84064065444</v>
      </c>
      <c r="C32" s="66">
        <v>256254.11729066563</v>
      </c>
      <c r="D32" s="67">
        <f t="shared" si="0"/>
        <v>1.046153480490733E-2</v>
      </c>
      <c r="E32" s="68">
        <f t="shared" si="1"/>
        <v>-5.413307240735199E-2</v>
      </c>
      <c r="F32" s="3"/>
    </row>
    <row r="33" spans="1:6" x14ac:dyDescent="0.2">
      <c r="A33" s="65" t="s">
        <v>478</v>
      </c>
      <c r="B33" s="66">
        <v>2129094.8710342082</v>
      </c>
      <c r="C33" s="66">
        <v>2090397.2780167826</v>
      </c>
      <c r="D33" s="67">
        <f t="shared" si="0"/>
        <v>8.5340146379972767E-2</v>
      </c>
      <c r="E33" s="68">
        <f t="shared" si="1"/>
        <v>-1.817560764618642E-2</v>
      </c>
      <c r="F33" s="3"/>
    </row>
    <row r="34" spans="1:6" x14ac:dyDescent="0.2">
      <c r="A34" s="65" t="s">
        <v>479</v>
      </c>
      <c r="B34" s="66">
        <v>2998533.6402982674</v>
      </c>
      <c r="C34" s="66">
        <v>2819367.029237174</v>
      </c>
      <c r="D34" s="67">
        <f t="shared" si="0"/>
        <v>0.11510022401207781</v>
      </c>
      <c r="E34" s="68">
        <f t="shared" si="1"/>
        <v>-5.9751409373306696E-2</v>
      </c>
      <c r="F34" s="3"/>
    </row>
    <row r="35" spans="1:6" x14ac:dyDescent="0.2">
      <c r="A35" s="65" t="s">
        <v>480</v>
      </c>
      <c r="B35" s="66">
        <v>391570.80979518051</v>
      </c>
      <c r="C35" s="66">
        <v>595785.02331030334</v>
      </c>
      <c r="D35" s="67">
        <f t="shared" si="0"/>
        <v>2.4322831662187312E-2</v>
      </c>
      <c r="E35" s="68">
        <f t="shared" si="1"/>
        <v>0.52152563063099988</v>
      </c>
      <c r="F35" s="3"/>
    </row>
    <row r="36" spans="1:6" x14ac:dyDescent="0.2">
      <c r="A36" s="65" t="s">
        <v>481</v>
      </c>
      <c r="B36" s="66">
        <v>4396541.4124921486</v>
      </c>
      <c r="C36" s="66">
        <v>9995297.663174361</v>
      </c>
      <c r="D36" s="69">
        <f t="shared" si="0"/>
        <v>0.4080564850792211</v>
      </c>
      <c r="E36" s="70">
        <f t="shared" si="1"/>
        <v>1.2734455849259469</v>
      </c>
      <c r="F36" s="3"/>
    </row>
    <row r="37" spans="1:6" x14ac:dyDescent="0.2">
      <c r="A37" s="65" t="s">
        <v>482</v>
      </c>
      <c r="B37" s="66">
        <v>919053.66000275745</v>
      </c>
      <c r="C37" s="66">
        <v>51620.536253618644</v>
      </c>
      <c r="D37" s="69">
        <f t="shared" si="0"/>
        <v>2.1074004288198938E-3</v>
      </c>
      <c r="E37" s="70">
        <f t="shared" si="1"/>
        <v>-0.94383294632278192</v>
      </c>
      <c r="F37" s="3"/>
    </row>
    <row r="38" spans="1:6" ht="13.5" thickBot="1" x14ac:dyDescent="0.25">
      <c r="A38" s="71" t="s">
        <v>483</v>
      </c>
      <c r="B38" s="72">
        <v>2570233.8508854574</v>
      </c>
      <c r="C38" s="72">
        <v>2489893.0847472171</v>
      </c>
      <c r="D38" s="73">
        <f t="shared" si="0"/>
        <v>0.10164950105771402</v>
      </c>
      <c r="E38" s="74">
        <f t="shared" si="1"/>
        <v>-3.1258154237818636E-2</v>
      </c>
      <c r="F38" s="3"/>
    </row>
    <row r="39" spans="1:6" ht="13.5" thickBot="1" x14ac:dyDescent="0.25">
      <c r="A39" s="75" t="s">
        <v>227</v>
      </c>
      <c r="B39" s="76">
        <v>16045514.690423122</v>
      </c>
      <c r="C39" s="76">
        <v>20099522.327917296</v>
      </c>
      <c r="D39" s="77">
        <f t="shared" si="0"/>
        <v>0.82055989819281705</v>
      </c>
      <c r="E39" s="78">
        <f t="shared" si="1"/>
        <v>0.25265675272565979</v>
      </c>
      <c r="F39" s="3"/>
    </row>
    <row r="40" spans="1:6" x14ac:dyDescent="0.2">
      <c r="A40" s="79" t="s">
        <v>484</v>
      </c>
      <c r="B40" s="80">
        <v>2614042.5480644023</v>
      </c>
      <c r="C40" s="80">
        <v>1783781.7544356403</v>
      </c>
      <c r="D40" s="81">
        <f t="shared" si="0"/>
        <v>7.282261493273913E-2</v>
      </c>
      <c r="E40" s="82">
        <f t="shared" si="1"/>
        <v>-0.31761563875214582</v>
      </c>
      <c r="F40" s="3"/>
    </row>
    <row r="41" spans="1:6" x14ac:dyDescent="0.2">
      <c r="A41" s="65" t="s">
        <v>485</v>
      </c>
      <c r="B41" s="66">
        <v>2202642.3851241632</v>
      </c>
      <c r="C41" s="66">
        <v>2009481.4908954347</v>
      </c>
      <c r="D41" s="69">
        <f t="shared" si="0"/>
        <v>8.2036771853988957E-2</v>
      </c>
      <c r="E41" s="70">
        <f t="shared" si="1"/>
        <v>-8.7695077300457891E-2</v>
      </c>
      <c r="F41" s="3"/>
    </row>
    <row r="42" spans="1:6" ht="13.5" thickBot="1" x14ac:dyDescent="0.25">
      <c r="A42" s="71" t="s">
        <v>486</v>
      </c>
      <c r="B42" s="72">
        <v>686525.49934892845</v>
      </c>
      <c r="C42" s="72">
        <v>602101.84713865747</v>
      </c>
      <c r="D42" s="73">
        <f t="shared" si="0"/>
        <v>2.4580715020454828E-2</v>
      </c>
      <c r="E42" s="74">
        <f t="shared" si="1"/>
        <v>-0.12297234740783081</v>
      </c>
      <c r="F42" s="3"/>
    </row>
    <row r="43" spans="1:6" ht="13.5" thickBot="1" x14ac:dyDescent="0.25">
      <c r="A43" s="75" t="s">
        <v>228</v>
      </c>
      <c r="B43" s="76">
        <v>5503210.4325374933</v>
      </c>
      <c r="C43" s="76">
        <v>4395365.0924697323</v>
      </c>
      <c r="D43" s="77">
        <f t="shared" si="0"/>
        <v>0.17944010180718289</v>
      </c>
      <c r="E43" s="78">
        <f t="shared" si="1"/>
        <v>-0.20130891843017185</v>
      </c>
      <c r="F43" s="3"/>
    </row>
    <row r="44" spans="1:6" ht="13.5" thickBot="1" x14ac:dyDescent="0.25">
      <c r="A44" s="83" t="s">
        <v>487</v>
      </c>
      <c r="B44" s="84">
        <v>21548725.122960616</v>
      </c>
      <c r="C44" s="84">
        <v>24494887.42038703</v>
      </c>
      <c r="D44" s="85">
        <f t="shared" si="0"/>
        <v>1</v>
      </c>
      <c r="E44" s="86">
        <f t="shared" si="1"/>
        <v>0.13672095590876587</v>
      </c>
      <c r="F44" s="3"/>
    </row>
    <row r="45" spans="1:6" x14ac:dyDescent="0.2">
      <c r="A45" s="61" t="s">
        <v>488</v>
      </c>
      <c r="B45" s="62">
        <v>130554</v>
      </c>
      <c r="C45" s="62">
        <v>268056</v>
      </c>
      <c r="D45" s="87"/>
      <c r="E45" s="82">
        <f t="shared" si="1"/>
        <v>1.0532193575072384</v>
      </c>
      <c r="F45" s="3"/>
    </row>
    <row r="46" spans="1:6" ht="13.5" thickBot="1" x14ac:dyDescent="0.25">
      <c r="A46" s="88" t="s">
        <v>489</v>
      </c>
      <c r="B46" s="89">
        <v>158</v>
      </c>
      <c r="C46" s="89">
        <v>163</v>
      </c>
      <c r="D46" s="90"/>
      <c r="E46" s="91">
        <f t="shared" si="1"/>
        <v>3.1645569620253111E-2</v>
      </c>
      <c r="F46" s="3"/>
    </row>
    <row r="47" spans="1:6" x14ac:dyDescent="0.2">
      <c r="D47" s="92"/>
    </row>
  </sheetData>
  <mergeCells count="1">
    <mergeCell ref="A28:E29"/>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B8B39E-8AFA-4B77-9F2F-D1E715F8A601}">
  <dimension ref="A1:AA38"/>
  <sheetViews>
    <sheetView workbookViewId="0">
      <selection activeCell="A38" sqref="A38"/>
    </sheetView>
  </sheetViews>
  <sheetFormatPr baseColWidth="10" defaultRowHeight="12.75" x14ac:dyDescent="0.2"/>
  <cols>
    <col min="1" max="1" width="36" style="3" bestFit="1" customWidth="1"/>
    <col min="2" max="13" width="11.42578125" style="4"/>
    <col min="14" max="14" width="11.42578125" style="3"/>
    <col min="15" max="15" width="25.85546875" style="3" bestFit="1" customWidth="1"/>
    <col min="16" max="16384" width="11.42578125" style="3"/>
  </cols>
  <sheetData>
    <row r="1" spans="1:27" ht="15" x14ac:dyDescent="0.2">
      <c r="A1" s="124" t="s">
        <v>229</v>
      </c>
      <c r="B1" s="124"/>
      <c r="C1" s="124"/>
      <c r="D1" s="124"/>
      <c r="E1" s="124"/>
      <c r="F1" s="124"/>
      <c r="G1" s="124"/>
      <c r="H1" s="124"/>
      <c r="I1" s="124"/>
      <c r="J1" s="124"/>
      <c r="K1" s="124"/>
      <c r="L1" s="124"/>
      <c r="M1" s="23"/>
      <c r="O1" s="124" t="s">
        <v>231</v>
      </c>
      <c r="P1" s="124"/>
      <c r="Q1" s="124"/>
      <c r="R1" s="124"/>
      <c r="S1" s="124"/>
      <c r="T1" s="124"/>
      <c r="U1" s="124"/>
      <c r="V1" s="124"/>
      <c r="W1" s="124"/>
      <c r="X1" s="124"/>
      <c r="Y1" s="124"/>
      <c r="Z1" s="124"/>
      <c r="AA1" s="124"/>
    </row>
    <row r="2" spans="1:27" ht="15" x14ac:dyDescent="0.2">
      <c r="A2" s="125" t="s">
        <v>230</v>
      </c>
      <c r="B2" s="125"/>
      <c r="C2" s="125"/>
      <c r="D2" s="125"/>
      <c r="E2" s="125"/>
      <c r="F2" s="125"/>
      <c r="G2" s="125"/>
      <c r="H2" s="125"/>
      <c r="I2" s="125"/>
      <c r="J2" s="125"/>
      <c r="K2" s="125"/>
      <c r="L2" s="125"/>
      <c r="M2" s="24"/>
      <c r="O2" s="125" t="s">
        <v>230</v>
      </c>
      <c r="P2" s="125"/>
      <c r="Q2" s="125"/>
      <c r="R2" s="125"/>
      <c r="S2" s="125"/>
      <c r="T2" s="125"/>
      <c r="U2" s="125"/>
      <c r="V2" s="125"/>
      <c r="W2" s="125"/>
      <c r="X2" s="125"/>
      <c r="Y2" s="125"/>
      <c r="Z2" s="125"/>
      <c r="AA2" s="125"/>
    </row>
    <row r="3" spans="1:27" ht="38.25" x14ac:dyDescent="0.2">
      <c r="A3" s="5" t="s">
        <v>232</v>
      </c>
      <c r="B3" s="7" t="s">
        <v>252</v>
      </c>
      <c r="C3" s="7" t="s">
        <v>253</v>
      </c>
      <c r="D3" s="7" t="s">
        <v>154</v>
      </c>
      <c r="E3" s="7" t="s">
        <v>254</v>
      </c>
      <c r="F3" s="7" t="s">
        <v>255</v>
      </c>
      <c r="G3" s="7" t="s">
        <v>106</v>
      </c>
      <c r="H3" s="7" t="s">
        <v>197</v>
      </c>
      <c r="I3" s="7" t="s">
        <v>154</v>
      </c>
      <c r="J3" s="7" t="s">
        <v>106</v>
      </c>
      <c r="K3" s="7" t="s">
        <v>192</v>
      </c>
      <c r="L3" s="7" t="s">
        <v>106</v>
      </c>
      <c r="M3" s="25"/>
      <c r="O3" s="5" t="s">
        <v>232</v>
      </c>
      <c r="P3" s="7" t="s">
        <v>248</v>
      </c>
      <c r="Q3" s="7" t="s">
        <v>249</v>
      </c>
      <c r="R3" s="7" t="s">
        <v>250</v>
      </c>
      <c r="S3" s="7" t="s">
        <v>178</v>
      </c>
      <c r="T3" s="7" t="s">
        <v>138</v>
      </c>
      <c r="U3" s="7" t="s">
        <v>178</v>
      </c>
      <c r="V3" s="7" t="s">
        <v>151</v>
      </c>
      <c r="W3" s="7" t="s">
        <v>251</v>
      </c>
      <c r="X3" s="7" t="s">
        <v>163</v>
      </c>
      <c r="Y3" s="7" t="s">
        <v>163</v>
      </c>
      <c r="Z3" s="7" t="s">
        <v>145</v>
      </c>
      <c r="AA3" s="7" t="s">
        <v>145</v>
      </c>
    </row>
    <row r="4" spans="1:27" x14ac:dyDescent="0.2">
      <c r="A4" s="6" t="s">
        <v>233</v>
      </c>
      <c r="B4" s="6" t="s">
        <v>132</v>
      </c>
      <c r="C4" s="6" t="s">
        <v>133</v>
      </c>
      <c r="D4" s="6" t="s">
        <v>156</v>
      </c>
      <c r="E4" s="6" t="s">
        <v>166</v>
      </c>
      <c r="F4" s="6" t="s">
        <v>134</v>
      </c>
      <c r="G4" s="6" t="s">
        <v>99</v>
      </c>
      <c r="H4" s="6" t="s">
        <v>146</v>
      </c>
      <c r="I4" s="6" t="s">
        <v>147</v>
      </c>
      <c r="J4" s="6" t="s">
        <v>65</v>
      </c>
      <c r="K4" s="6" t="s">
        <v>90</v>
      </c>
      <c r="L4" s="6" t="s">
        <v>50</v>
      </c>
      <c r="M4" s="6" t="s">
        <v>291</v>
      </c>
      <c r="O4" s="6" t="s">
        <v>233</v>
      </c>
      <c r="P4" s="6" t="s">
        <v>213</v>
      </c>
      <c r="Q4" s="6" t="s">
        <v>132</v>
      </c>
      <c r="R4" s="6" t="s">
        <v>133</v>
      </c>
      <c r="S4" s="6" t="s">
        <v>156</v>
      </c>
      <c r="T4" s="6" t="s">
        <v>141</v>
      </c>
      <c r="U4" s="6" t="s">
        <v>212</v>
      </c>
      <c r="V4" s="6" t="s">
        <v>153</v>
      </c>
      <c r="W4" s="6" t="s">
        <v>146</v>
      </c>
      <c r="X4" s="6" t="s">
        <v>162</v>
      </c>
      <c r="Y4" s="6" t="s">
        <v>137</v>
      </c>
      <c r="Z4" s="6" t="s">
        <v>147</v>
      </c>
      <c r="AA4" s="6" t="s">
        <v>210</v>
      </c>
    </row>
    <row r="5" spans="1:27" x14ac:dyDescent="0.2">
      <c r="A5" s="8" t="s">
        <v>214</v>
      </c>
      <c r="B5" s="9">
        <v>1852143.3333333333</v>
      </c>
      <c r="C5" s="9">
        <v>1667236.6</v>
      </c>
      <c r="D5" s="9">
        <v>3553871</v>
      </c>
      <c r="E5" s="9">
        <v>1116966</v>
      </c>
      <c r="F5" s="9">
        <v>2083802.3333333333</v>
      </c>
      <c r="G5" s="9">
        <v>731483</v>
      </c>
      <c r="H5" s="9">
        <v>1791812</v>
      </c>
      <c r="I5" s="9">
        <v>3438413</v>
      </c>
      <c r="J5" s="9">
        <v>505393</v>
      </c>
      <c r="K5" s="9">
        <v>1376158</v>
      </c>
      <c r="L5" s="9">
        <v>391873</v>
      </c>
      <c r="M5" s="9">
        <f>+(B5*$B$19+C5*$C$19+D5*$D$19+E5*$E$19+F5*$F$19+G5*$G$19+H5*$H$19+I5*$I$19+J5*$J$19+K5*$K$19+L5*$L$19)/$M$19</f>
        <v>1800907.5958871779</v>
      </c>
      <c r="O5" s="8" t="s">
        <v>214</v>
      </c>
      <c r="P5" s="9">
        <v>3572142.5</v>
      </c>
      <c r="Q5" s="9">
        <v>3122312.4</v>
      </c>
      <c r="R5" s="9">
        <v>4428885.333333333</v>
      </c>
      <c r="S5" s="9">
        <v>8717508</v>
      </c>
      <c r="T5" s="9">
        <v>5812477</v>
      </c>
      <c r="U5" s="9">
        <v>9314560</v>
      </c>
      <c r="V5" s="9">
        <v>3346551</v>
      </c>
      <c r="W5" s="9">
        <v>123300</v>
      </c>
      <c r="X5" s="9">
        <v>8278276</v>
      </c>
      <c r="Y5" s="9">
        <v>10490866</v>
      </c>
      <c r="Z5" s="9">
        <v>7873665</v>
      </c>
      <c r="AA5" s="9">
        <v>13265725</v>
      </c>
    </row>
    <row r="6" spans="1:27" x14ac:dyDescent="0.2">
      <c r="A6" s="8" t="s">
        <v>215</v>
      </c>
      <c r="B6" s="9">
        <v>245411.66666666666</v>
      </c>
      <c r="C6" s="9">
        <v>254126.6</v>
      </c>
      <c r="D6" s="9">
        <v>177731</v>
      </c>
      <c r="E6" s="9">
        <v>329725</v>
      </c>
      <c r="F6" s="9">
        <v>514472</v>
      </c>
      <c r="G6" s="9">
        <v>529690</v>
      </c>
      <c r="H6" s="9">
        <v>92494</v>
      </c>
      <c r="I6" s="9">
        <v>179997</v>
      </c>
      <c r="J6" s="9">
        <v>238137</v>
      </c>
      <c r="K6" s="9">
        <v>379218</v>
      </c>
      <c r="L6" s="9">
        <v>280121</v>
      </c>
      <c r="M6" s="9">
        <f t="shared" ref="M6:M16" si="0">+(B6*$B$19+C6*$C$19+D6*$D$19+E6*$E$19+F6*$F$19+G6*$G$19+H6*$H$19+I6*$I$19+J6*$J$19+K6*$K$19+L6*$L$19)/$M$19</f>
        <v>256254.11729066563</v>
      </c>
      <c r="O6" s="8" t="s">
        <v>215</v>
      </c>
      <c r="P6" s="9">
        <v>24536.5</v>
      </c>
      <c r="Q6" s="9">
        <v>107830.8</v>
      </c>
      <c r="R6" s="9">
        <v>789482.66666666663</v>
      </c>
      <c r="S6" s="9">
        <v>39380</v>
      </c>
      <c r="T6" s="9">
        <v>87323</v>
      </c>
      <c r="U6" s="9">
        <v>94435</v>
      </c>
      <c r="V6" s="9">
        <v>92088</v>
      </c>
      <c r="W6" s="9">
        <v>0</v>
      </c>
      <c r="X6" s="9">
        <v>0</v>
      </c>
      <c r="Y6" s="9">
        <v>0</v>
      </c>
      <c r="Z6" s="9">
        <v>317952</v>
      </c>
      <c r="AA6" s="9">
        <v>372713</v>
      </c>
    </row>
    <row r="7" spans="1:27" x14ac:dyDescent="0.2">
      <c r="A7" s="8" t="s">
        <v>216</v>
      </c>
      <c r="B7" s="9">
        <v>2620859.6666666665</v>
      </c>
      <c r="C7" s="9">
        <v>2219035.7999999998</v>
      </c>
      <c r="D7" s="9">
        <v>2358666</v>
      </c>
      <c r="E7" s="9">
        <v>283272.5</v>
      </c>
      <c r="F7" s="9">
        <v>778896</v>
      </c>
      <c r="G7" s="9">
        <v>90056</v>
      </c>
      <c r="H7" s="9">
        <v>2796413</v>
      </c>
      <c r="I7" s="9">
        <v>2801370</v>
      </c>
      <c r="J7" s="9">
        <v>61601</v>
      </c>
      <c r="K7" s="9">
        <v>299629</v>
      </c>
      <c r="L7" s="9">
        <v>95567</v>
      </c>
      <c r="M7" s="9">
        <f t="shared" si="0"/>
        <v>2090397.2780167826</v>
      </c>
      <c r="O7" s="8" t="s">
        <v>216</v>
      </c>
      <c r="P7" s="9">
        <v>4137915</v>
      </c>
      <c r="Q7" s="9">
        <v>4030438</v>
      </c>
      <c r="R7" s="9">
        <v>3342162</v>
      </c>
      <c r="S7" s="9">
        <v>3452620</v>
      </c>
      <c r="T7" s="9">
        <v>9513394</v>
      </c>
      <c r="U7" s="9">
        <v>3991208</v>
      </c>
      <c r="V7" s="9">
        <v>1626450</v>
      </c>
      <c r="W7" s="9">
        <v>4356890</v>
      </c>
      <c r="X7" s="9">
        <v>4825813</v>
      </c>
      <c r="Y7" s="9">
        <v>5684937</v>
      </c>
      <c r="Z7" s="9">
        <v>7742375</v>
      </c>
      <c r="AA7" s="9">
        <v>11758915</v>
      </c>
    </row>
    <row r="8" spans="1:27" x14ac:dyDescent="0.2">
      <c r="A8" s="8" t="s">
        <v>217</v>
      </c>
      <c r="B8" s="9">
        <v>3433948</v>
      </c>
      <c r="C8" s="9">
        <v>2808816.4</v>
      </c>
      <c r="D8" s="9">
        <v>1811693</v>
      </c>
      <c r="E8" s="9">
        <v>1586753</v>
      </c>
      <c r="F8" s="9">
        <v>1725246.3333333333</v>
      </c>
      <c r="G8" s="9">
        <v>265770</v>
      </c>
      <c r="H8" s="9">
        <v>1493373</v>
      </c>
      <c r="I8" s="9">
        <v>5771655</v>
      </c>
      <c r="J8" s="9">
        <v>40902</v>
      </c>
      <c r="K8" s="9">
        <v>4486759</v>
      </c>
      <c r="L8" s="9">
        <v>226462</v>
      </c>
      <c r="M8" s="9">
        <f t="shared" si="0"/>
        <v>2819367.029237174</v>
      </c>
      <c r="O8" s="8" t="s">
        <v>217</v>
      </c>
      <c r="P8" s="9">
        <v>1477166</v>
      </c>
      <c r="Q8" s="9">
        <v>3844313.6</v>
      </c>
      <c r="R8" s="9">
        <v>3419214.8333333335</v>
      </c>
      <c r="S8" s="9">
        <v>4417547</v>
      </c>
      <c r="T8" s="9">
        <v>5856350</v>
      </c>
      <c r="U8" s="9">
        <v>5836553</v>
      </c>
      <c r="V8" s="9">
        <v>1497744</v>
      </c>
      <c r="W8" s="9">
        <v>273738</v>
      </c>
      <c r="X8" s="9">
        <v>3990273</v>
      </c>
      <c r="Y8" s="9">
        <v>7120526</v>
      </c>
      <c r="Z8" s="9">
        <v>1244157</v>
      </c>
      <c r="AA8" s="9">
        <v>2705947</v>
      </c>
    </row>
    <row r="9" spans="1:27" x14ac:dyDescent="0.2">
      <c r="A9" s="8" t="s">
        <v>218</v>
      </c>
      <c r="B9" s="9">
        <v>714299.66666666663</v>
      </c>
      <c r="C9" s="9">
        <v>587142.6</v>
      </c>
      <c r="D9" s="9">
        <v>1213286</v>
      </c>
      <c r="E9" s="9">
        <v>40537</v>
      </c>
      <c r="F9" s="9">
        <v>258370</v>
      </c>
      <c r="G9" s="9">
        <v>27103</v>
      </c>
      <c r="H9" s="9">
        <v>746226</v>
      </c>
      <c r="I9" s="9">
        <v>1238912</v>
      </c>
      <c r="J9" s="9">
        <v>0</v>
      </c>
      <c r="K9" s="9">
        <v>0</v>
      </c>
      <c r="L9" s="9">
        <v>12634</v>
      </c>
      <c r="M9" s="9">
        <f t="shared" si="0"/>
        <v>595785.02331030334</v>
      </c>
      <c r="O9" s="8" t="s">
        <v>218</v>
      </c>
      <c r="P9" s="9">
        <v>12279</v>
      </c>
      <c r="Q9" s="9">
        <v>975931.2</v>
      </c>
      <c r="R9" s="9">
        <v>1035032</v>
      </c>
      <c r="S9" s="9">
        <v>4558849</v>
      </c>
      <c r="T9" s="9">
        <v>3230696</v>
      </c>
      <c r="U9" s="9">
        <v>2434456</v>
      </c>
      <c r="V9" s="9">
        <v>824220</v>
      </c>
      <c r="W9" s="9">
        <v>683303</v>
      </c>
      <c r="X9" s="9">
        <v>2920410</v>
      </c>
      <c r="Y9" s="9">
        <v>3167220</v>
      </c>
      <c r="Z9" s="9">
        <v>706796</v>
      </c>
      <c r="AA9" s="9">
        <v>2548000</v>
      </c>
    </row>
    <row r="10" spans="1:27" x14ac:dyDescent="0.2">
      <c r="A10" s="8" t="s">
        <v>219</v>
      </c>
      <c r="B10" s="9">
        <v>10138280.666666666</v>
      </c>
      <c r="C10" s="9">
        <v>9781398.4000000004</v>
      </c>
      <c r="D10" s="9">
        <v>22589856</v>
      </c>
      <c r="E10" s="9">
        <v>3773331.5</v>
      </c>
      <c r="F10" s="9">
        <v>5315220</v>
      </c>
      <c r="G10" s="9">
        <v>1906590</v>
      </c>
      <c r="H10" s="9">
        <v>10089188</v>
      </c>
      <c r="I10" s="9">
        <v>20300628</v>
      </c>
      <c r="J10" s="9">
        <v>106185</v>
      </c>
      <c r="K10" s="9">
        <v>7744897</v>
      </c>
      <c r="L10" s="9">
        <v>923650</v>
      </c>
      <c r="M10" s="9">
        <f t="shared" si="0"/>
        <v>9995297.663174361</v>
      </c>
      <c r="O10" s="8" t="s">
        <v>219</v>
      </c>
      <c r="P10" s="9">
        <v>10165310.5</v>
      </c>
      <c r="Q10" s="9">
        <v>9584291.1999999993</v>
      </c>
      <c r="R10" s="9">
        <v>9696063.333333334</v>
      </c>
      <c r="S10" s="9">
        <v>17184067</v>
      </c>
      <c r="T10" s="9">
        <v>24575616</v>
      </c>
      <c r="U10" s="9">
        <v>20217369</v>
      </c>
      <c r="V10" s="9">
        <v>10839596</v>
      </c>
      <c r="W10" s="9">
        <v>4809215</v>
      </c>
      <c r="X10" s="9">
        <v>18027031</v>
      </c>
      <c r="Y10" s="9">
        <v>17876645</v>
      </c>
      <c r="Z10" s="9">
        <v>8553755</v>
      </c>
      <c r="AA10" s="9">
        <v>6380612</v>
      </c>
    </row>
    <row r="11" spans="1:27" x14ac:dyDescent="0.2">
      <c r="A11" s="8" t="s">
        <v>220</v>
      </c>
      <c r="B11" s="9">
        <v>0</v>
      </c>
      <c r="C11" s="9">
        <v>14002</v>
      </c>
      <c r="D11" s="9">
        <v>0</v>
      </c>
      <c r="E11" s="9">
        <v>269988</v>
      </c>
      <c r="F11" s="9">
        <v>0</v>
      </c>
      <c r="G11" s="9">
        <v>0</v>
      </c>
      <c r="H11" s="9">
        <v>256123</v>
      </c>
      <c r="I11" s="9">
        <v>0</v>
      </c>
      <c r="J11" s="9">
        <v>32512</v>
      </c>
      <c r="K11" s="9">
        <v>752419</v>
      </c>
      <c r="L11" s="9">
        <v>0</v>
      </c>
      <c r="M11" s="9">
        <f t="shared" si="0"/>
        <v>51620.536253618644</v>
      </c>
      <c r="O11" s="8" t="s">
        <v>220</v>
      </c>
      <c r="P11" s="9">
        <v>481669</v>
      </c>
      <c r="Q11" s="9">
        <v>0</v>
      </c>
      <c r="R11" s="9">
        <v>0</v>
      </c>
      <c r="S11" s="9">
        <v>1578066</v>
      </c>
      <c r="T11" s="9">
        <v>9577835</v>
      </c>
      <c r="U11" s="9">
        <v>1716126</v>
      </c>
      <c r="V11" s="9">
        <v>768491</v>
      </c>
      <c r="W11" s="9">
        <v>7961</v>
      </c>
      <c r="X11" s="9">
        <v>0</v>
      </c>
      <c r="Y11" s="9">
        <v>0</v>
      </c>
      <c r="Z11" s="9">
        <v>713876</v>
      </c>
      <c r="AA11" s="9">
        <v>4870272</v>
      </c>
    </row>
    <row r="12" spans="1:27" x14ac:dyDescent="0.2">
      <c r="A12" s="8" t="s">
        <v>221</v>
      </c>
      <c r="B12" s="9">
        <v>1883647</v>
      </c>
      <c r="C12" s="9">
        <v>2406982</v>
      </c>
      <c r="D12" s="9">
        <v>2636212</v>
      </c>
      <c r="E12" s="9">
        <v>2248714</v>
      </c>
      <c r="F12" s="9">
        <v>3833420.3333333335</v>
      </c>
      <c r="G12" s="9">
        <v>928199</v>
      </c>
      <c r="H12" s="9">
        <v>2192245</v>
      </c>
      <c r="I12" s="9">
        <v>4962137</v>
      </c>
      <c r="J12" s="9">
        <v>0</v>
      </c>
      <c r="K12" s="9">
        <v>0</v>
      </c>
      <c r="L12" s="9">
        <v>0</v>
      </c>
      <c r="M12" s="9">
        <f t="shared" si="0"/>
        <v>2489893.0847472171</v>
      </c>
      <c r="O12" s="8" t="s">
        <v>221</v>
      </c>
      <c r="P12" s="9">
        <v>1838540</v>
      </c>
      <c r="Q12" s="9">
        <v>1742822.8</v>
      </c>
      <c r="R12" s="9">
        <v>2106966.6666666665</v>
      </c>
      <c r="S12" s="9">
        <v>2845822</v>
      </c>
      <c r="T12" s="9">
        <v>0</v>
      </c>
      <c r="U12" s="9">
        <v>5423838</v>
      </c>
      <c r="V12" s="9">
        <v>2250398</v>
      </c>
      <c r="W12" s="9">
        <v>0</v>
      </c>
      <c r="X12" s="9">
        <v>3699038</v>
      </c>
      <c r="Y12" s="9">
        <v>8605092</v>
      </c>
      <c r="Z12" s="9">
        <v>4340415</v>
      </c>
      <c r="AA12" s="9">
        <v>516661</v>
      </c>
    </row>
    <row r="13" spans="1:27" x14ac:dyDescent="0.2">
      <c r="A13" s="6" t="s">
        <v>227</v>
      </c>
      <c r="B13" s="6">
        <f>SUM(B5:B12)</f>
        <v>20888590</v>
      </c>
      <c r="C13" s="6">
        <f t="shared" ref="C13:L13" si="1">SUM(C5:C12)</f>
        <v>19738740.399999999</v>
      </c>
      <c r="D13" s="6">
        <f t="shared" si="1"/>
        <v>34341315</v>
      </c>
      <c r="E13" s="6">
        <f t="shared" si="1"/>
        <v>9649287</v>
      </c>
      <c r="F13" s="6">
        <f t="shared" si="1"/>
        <v>14509427</v>
      </c>
      <c r="G13" s="6">
        <f t="shared" si="1"/>
        <v>4478891</v>
      </c>
      <c r="H13" s="6">
        <f t="shared" si="1"/>
        <v>19457874</v>
      </c>
      <c r="I13" s="6">
        <f t="shared" si="1"/>
        <v>38693112</v>
      </c>
      <c r="J13" s="6">
        <f t="shared" si="1"/>
        <v>984730</v>
      </c>
      <c r="K13" s="6">
        <f t="shared" si="1"/>
        <v>15039080</v>
      </c>
      <c r="L13" s="6">
        <f t="shared" si="1"/>
        <v>1930307</v>
      </c>
      <c r="M13" s="6">
        <f t="shared" si="0"/>
        <v>20099522.327917296</v>
      </c>
      <c r="O13" s="6" t="s">
        <v>227</v>
      </c>
      <c r="P13" s="6">
        <f>SUM(P5:P12)</f>
        <v>21709558.5</v>
      </c>
      <c r="Q13" s="6">
        <f t="shared" ref="Q13:AA13" si="2">SUM(Q5:Q12)</f>
        <v>23407939.999999996</v>
      </c>
      <c r="R13" s="6">
        <f t="shared" si="2"/>
        <v>24817806.833333336</v>
      </c>
      <c r="S13" s="6">
        <f t="shared" si="2"/>
        <v>42793859</v>
      </c>
      <c r="T13" s="6">
        <f t="shared" si="2"/>
        <v>58653691</v>
      </c>
      <c r="U13" s="6">
        <f t="shared" si="2"/>
        <v>49028545</v>
      </c>
      <c r="V13" s="6">
        <f t="shared" si="2"/>
        <v>21245538</v>
      </c>
      <c r="W13" s="6">
        <f t="shared" si="2"/>
        <v>10254407</v>
      </c>
      <c r="X13" s="6">
        <f t="shared" si="2"/>
        <v>41740841</v>
      </c>
      <c r="Y13" s="6">
        <f t="shared" si="2"/>
        <v>52945286</v>
      </c>
      <c r="Z13" s="6">
        <f t="shared" si="2"/>
        <v>31492991</v>
      </c>
      <c r="AA13" s="6">
        <f t="shared" si="2"/>
        <v>42418845</v>
      </c>
    </row>
    <row r="14" spans="1:27" x14ac:dyDescent="0.2">
      <c r="A14" s="8" t="s">
        <v>222</v>
      </c>
      <c r="B14" s="9">
        <v>1224709</v>
      </c>
      <c r="C14" s="9">
        <v>1785056</v>
      </c>
      <c r="D14" s="9">
        <v>3587926</v>
      </c>
      <c r="E14" s="9">
        <v>1304251</v>
      </c>
      <c r="F14" s="9">
        <v>1533153.3333333333</v>
      </c>
      <c r="G14" s="9">
        <v>518537</v>
      </c>
      <c r="H14" s="9">
        <v>1181761</v>
      </c>
      <c r="I14" s="9">
        <v>3749118</v>
      </c>
      <c r="J14" s="9">
        <v>676832</v>
      </c>
      <c r="K14" s="9">
        <v>2352026</v>
      </c>
      <c r="L14" s="9">
        <v>339292</v>
      </c>
      <c r="M14" s="9">
        <f t="shared" si="0"/>
        <v>1783781.7544356403</v>
      </c>
      <c r="O14" s="8" t="s">
        <v>222</v>
      </c>
      <c r="P14" s="9">
        <v>810703</v>
      </c>
      <c r="Q14" s="9">
        <v>1150099.8</v>
      </c>
      <c r="R14" s="9">
        <v>1324260.3333333333</v>
      </c>
      <c r="S14" s="9">
        <v>7079821</v>
      </c>
      <c r="T14" s="9">
        <v>5931298</v>
      </c>
      <c r="U14" s="9">
        <v>7520435</v>
      </c>
      <c r="V14" s="9">
        <v>260735</v>
      </c>
      <c r="W14" s="9">
        <v>419791</v>
      </c>
      <c r="X14" s="9">
        <v>4637854</v>
      </c>
      <c r="Y14" s="9">
        <v>8386947</v>
      </c>
      <c r="Z14" s="9">
        <v>182870</v>
      </c>
      <c r="AA14" s="9">
        <v>463481</v>
      </c>
    </row>
    <row r="15" spans="1:27" x14ac:dyDescent="0.2">
      <c r="A15" s="8" t="s">
        <v>223</v>
      </c>
      <c r="B15" s="9">
        <v>2546308.6666666665</v>
      </c>
      <c r="C15" s="9">
        <v>2235370.6</v>
      </c>
      <c r="D15" s="9">
        <v>2112717</v>
      </c>
      <c r="E15" s="9">
        <v>421514</v>
      </c>
      <c r="F15" s="9">
        <v>1042457.6666666666</v>
      </c>
      <c r="G15" s="9">
        <v>33349</v>
      </c>
      <c r="H15" s="9">
        <v>1289100</v>
      </c>
      <c r="I15" s="9">
        <v>2402539</v>
      </c>
      <c r="J15" s="9">
        <v>0</v>
      </c>
      <c r="K15" s="9">
        <v>577292</v>
      </c>
      <c r="L15" s="9">
        <v>37918</v>
      </c>
      <c r="M15" s="9">
        <f t="shared" si="0"/>
        <v>2009481.4908954347</v>
      </c>
      <c r="O15" s="8" t="s">
        <v>223</v>
      </c>
      <c r="P15" s="9">
        <v>1943984.5</v>
      </c>
      <c r="Q15" s="9">
        <v>1845496.8</v>
      </c>
      <c r="R15" s="9">
        <v>1957872.1666666667</v>
      </c>
      <c r="S15" s="9">
        <v>0</v>
      </c>
      <c r="T15" s="9">
        <v>0</v>
      </c>
      <c r="U15" s="9">
        <v>3839602</v>
      </c>
      <c r="V15" s="9">
        <v>1091920</v>
      </c>
      <c r="W15" s="9">
        <v>2473374</v>
      </c>
      <c r="X15" s="9">
        <v>1544675</v>
      </c>
      <c r="Y15" s="9">
        <v>2089501</v>
      </c>
      <c r="Z15" s="9">
        <v>606058</v>
      </c>
      <c r="AA15" s="9">
        <v>1187070</v>
      </c>
    </row>
    <row r="16" spans="1:27" x14ac:dyDescent="0.2">
      <c r="A16" s="8" t="s">
        <v>224</v>
      </c>
      <c r="B16" s="9">
        <v>151524</v>
      </c>
      <c r="C16" s="9">
        <v>822657.2</v>
      </c>
      <c r="D16" s="9">
        <v>1804180</v>
      </c>
      <c r="E16" s="9">
        <v>202691.5</v>
      </c>
      <c r="F16" s="9">
        <v>217767.33333333334</v>
      </c>
      <c r="G16" s="9">
        <v>923150</v>
      </c>
      <c r="H16" s="9">
        <v>258267</v>
      </c>
      <c r="I16" s="9">
        <v>0</v>
      </c>
      <c r="J16" s="9">
        <v>34208</v>
      </c>
      <c r="K16" s="9">
        <v>7899</v>
      </c>
      <c r="L16" s="9">
        <v>52825</v>
      </c>
      <c r="M16" s="9">
        <f t="shared" si="0"/>
        <v>602101.84713865747</v>
      </c>
      <c r="O16" s="8" t="s">
        <v>224</v>
      </c>
      <c r="P16" s="9">
        <v>24100</v>
      </c>
      <c r="Q16" s="9">
        <v>12565.2</v>
      </c>
      <c r="R16" s="9">
        <v>100882.16666666667</v>
      </c>
      <c r="S16" s="9">
        <v>4372855</v>
      </c>
      <c r="T16" s="9">
        <v>0</v>
      </c>
      <c r="U16" s="9">
        <v>636143</v>
      </c>
      <c r="V16" s="9">
        <v>2521</v>
      </c>
      <c r="W16" s="9">
        <v>396429</v>
      </c>
      <c r="X16" s="9">
        <v>3055407</v>
      </c>
      <c r="Y16" s="9">
        <v>3517313</v>
      </c>
      <c r="Z16" s="9">
        <v>0</v>
      </c>
      <c r="AA16" s="9">
        <v>0</v>
      </c>
    </row>
    <row r="17" spans="1:27" x14ac:dyDescent="0.2">
      <c r="A17" s="6" t="s">
        <v>228</v>
      </c>
      <c r="B17" s="6">
        <f>SUM(B14:B16)</f>
        <v>3922541.6666666665</v>
      </c>
      <c r="C17" s="6">
        <f t="shared" ref="C17:L17" si="3">SUM(C14:C16)</f>
        <v>4843083.8</v>
      </c>
      <c r="D17" s="6">
        <f t="shared" si="3"/>
        <v>7504823</v>
      </c>
      <c r="E17" s="6">
        <f t="shared" si="3"/>
        <v>1928456.5</v>
      </c>
      <c r="F17" s="6">
        <f t="shared" si="3"/>
        <v>2793378.3333333335</v>
      </c>
      <c r="G17" s="6">
        <f t="shared" si="3"/>
        <v>1475036</v>
      </c>
      <c r="H17" s="6">
        <f t="shared" si="3"/>
        <v>2729128</v>
      </c>
      <c r="I17" s="6">
        <f t="shared" si="3"/>
        <v>6151657</v>
      </c>
      <c r="J17" s="6">
        <f t="shared" si="3"/>
        <v>711040</v>
      </c>
      <c r="K17" s="6">
        <f t="shared" si="3"/>
        <v>2937217</v>
      </c>
      <c r="L17" s="6">
        <f t="shared" si="3"/>
        <v>430035</v>
      </c>
      <c r="M17" s="6">
        <f>SUM(M14:M16)</f>
        <v>4395365.0924697323</v>
      </c>
      <c r="O17" s="6" t="s">
        <v>228</v>
      </c>
      <c r="P17" s="6">
        <f>SUM(P14:P16)</f>
        <v>2778787.5</v>
      </c>
      <c r="Q17" s="6">
        <f t="shared" ref="Q17:AA17" si="4">SUM(Q14:Q16)</f>
        <v>3008161.8000000003</v>
      </c>
      <c r="R17" s="6">
        <f t="shared" si="4"/>
        <v>3383014.6666666665</v>
      </c>
      <c r="S17" s="6">
        <f t="shared" si="4"/>
        <v>11452676</v>
      </c>
      <c r="T17" s="6">
        <f t="shared" si="4"/>
        <v>5931298</v>
      </c>
      <c r="U17" s="6">
        <f t="shared" si="4"/>
        <v>11996180</v>
      </c>
      <c r="V17" s="6">
        <f t="shared" si="4"/>
        <v>1355176</v>
      </c>
      <c r="W17" s="6">
        <f t="shared" si="4"/>
        <v>3289594</v>
      </c>
      <c r="X17" s="6">
        <f t="shared" si="4"/>
        <v>9237936</v>
      </c>
      <c r="Y17" s="6">
        <f t="shared" si="4"/>
        <v>13993761</v>
      </c>
      <c r="Z17" s="6">
        <f t="shared" si="4"/>
        <v>788928</v>
      </c>
      <c r="AA17" s="6">
        <f t="shared" si="4"/>
        <v>1650551</v>
      </c>
    </row>
    <row r="18" spans="1:27" x14ac:dyDescent="0.2">
      <c r="A18" s="6" t="s">
        <v>3</v>
      </c>
      <c r="B18" s="6">
        <f>+B13+B17</f>
        <v>24811131.666666668</v>
      </c>
      <c r="C18" s="6">
        <f t="shared" ref="C18:L18" si="5">+C13+C17</f>
        <v>24581824.199999999</v>
      </c>
      <c r="D18" s="6">
        <f t="shared" si="5"/>
        <v>41846138</v>
      </c>
      <c r="E18" s="6">
        <f t="shared" si="5"/>
        <v>11577743.5</v>
      </c>
      <c r="F18" s="6">
        <f t="shared" si="5"/>
        <v>17302805.333333332</v>
      </c>
      <c r="G18" s="6">
        <f t="shared" si="5"/>
        <v>5953927</v>
      </c>
      <c r="H18" s="6">
        <f t="shared" si="5"/>
        <v>22187002</v>
      </c>
      <c r="I18" s="6">
        <f>+I13+I17</f>
        <v>44844769</v>
      </c>
      <c r="J18" s="6">
        <f t="shared" si="5"/>
        <v>1695770</v>
      </c>
      <c r="K18" s="6">
        <f t="shared" si="5"/>
        <v>17976297</v>
      </c>
      <c r="L18" s="6">
        <f t="shared" si="5"/>
        <v>2360342</v>
      </c>
      <c r="M18" s="6">
        <f>+M17+M13</f>
        <v>24494887.42038703</v>
      </c>
      <c r="O18" s="6" t="s">
        <v>3</v>
      </c>
      <c r="P18" s="6">
        <f>+P17+P13</f>
        <v>24488346</v>
      </c>
      <c r="Q18" s="6">
        <f t="shared" ref="Q18:AA18" si="6">+Q17+Q13</f>
        <v>26416101.799999997</v>
      </c>
      <c r="R18" s="6">
        <f t="shared" si="6"/>
        <v>28200821.500000004</v>
      </c>
      <c r="S18" s="6">
        <f t="shared" si="6"/>
        <v>54246535</v>
      </c>
      <c r="T18" s="6">
        <f t="shared" si="6"/>
        <v>64584989</v>
      </c>
      <c r="U18" s="6">
        <f t="shared" si="6"/>
        <v>61024725</v>
      </c>
      <c r="V18" s="6">
        <f t="shared" si="6"/>
        <v>22600714</v>
      </c>
      <c r="W18" s="6">
        <f t="shared" si="6"/>
        <v>13544001</v>
      </c>
      <c r="X18" s="6">
        <f t="shared" si="6"/>
        <v>50978777</v>
      </c>
      <c r="Y18" s="6">
        <f t="shared" si="6"/>
        <v>66939047</v>
      </c>
      <c r="Z18" s="6">
        <f t="shared" si="6"/>
        <v>32281919</v>
      </c>
      <c r="AA18" s="6">
        <f t="shared" si="6"/>
        <v>44069396</v>
      </c>
    </row>
    <row r="19" spans="1:27" x14ac:dyDescent="0.2">
      <c r="A19" s="8" t="s">
        <v>225</v>
      </c>
      <c r="B19" s="9">
        <v>33997</v>
      </c>
      <c r="C19" s="9">
        <v>162788</v>
      </c>
      <c r="D19" s="9">
        <v>6384</v>
      </c>
      <c r="E19" s="9">
        <v>23882</v>
      </c>
      <c r="F19" s="9">
        <v>9681</v>
      </c>
      <c r="G19" s="9">
        <v>296</v>
      </c>
      <c r="H19" s="9">
        <v>13758</v>
      </c>
      <c r="I19" s="9">
        <v>14809</v>
      </c>
      <c r="J19" s="9">
        <v>97</v>
      </c>
      <c r="K19" s="9">
        <v>2104</v>
      </c>
      <c r="L19" s="9">
        <v>260</v>
      </c>
      <c r="M19" s="9">
        <f>SUM(B19:L19)</f>
        <v>268056</v>
      </c>
      <c r="O19" s="8" t="s">
        <v>225</v>
      </c>
      <c r="P19" s="9">
        <v>15585</v>
      </c>
      <c r="Q19" s="9">
        <v>575</v>
      </c>
      <c r="R19" s="9">
        <v>8896</v>
      </c>
      <c r="S19" s="9">
        <v>358</v>
      </c>
      <c r="T19" s="9">
        <v>2510</v>
      </c>
      <c r="U19" s="9">
        <v>3182</v>
      </c>
      <c r="V19" s="9">
        <v>129</v>
      </c>
      <c r="W19" s="9">
        <v>10800</v>
      </c>
      <c r="X19" s="9">
        <v>1475</v>
      </c>
      <c r="Y19" s="9">
        <v>2234</v>
      </c>
      <c r="Z19" s="9">
        <v>498</v>
      </c>
      <c r="AA19" s="9">
        <v>1755</v>
      </c>
    </row>
    <row r="20" spans="1:27" x14ac:dyDescent="0.2">
      <c r="A20" s="8" t="s">
        <v>226</v>
      </c>
      <c r="B20" s="9">
        <v>21</v>
      </c>
      <c r="C20" s="9">
        <v>90</v>
      </c>
      <c r="D20" s="9">
        <v>3</v>
      </c>
      <c r="E20" s="9">
        <v>21</v>
      </c>
      <c r="F20" s="9">
        <v>9</v>
      </c>
      <c r="G20" s="9">
        <v>1</v>
      </c>
      <c r="H20" s="9">
        <v>8</v>
      </c>
      <c r="I20" s="9">
        <v>6</v>
      </c>
      <c r="J20" s="9">
        <v>1</v>
      </c>
      <c r="K20" s="9">
        <v>2</v>
      </c>
      <c r="L20" s="9">
        <v>1</v>
      </c>
      <c r="M20" s="9">
        <f>SUM(B20:L20)</f>
        <v>163</v>
      </c>
      <c r="O20" s="8" t="s">
        <v>226</v>
      </c>
      <c r="P20" s="9">
        <v>94</v>
      </c>
      <c r="Q20" s="9">
        <v>14</v>
      </c>
      <c r="R20" s="9">
        <v>53</v>
      </c>
      <c r="S20" s="9">
        <v>13</v>
      </c>
      <c r="T20" s="9">
        <v>16</v>
      </c>
      <c r="U20" s="9">
        <v>11</v>
      </c>
      <c r="V20" s="9">
        <v>10</v>
      </c>
      <c r="W20" s="9">
        <v>81</v>
      </c>
      <c r="X20" s="9">
        <v>111</v>
      </c>
      <c r="Y20" s="9">
        <v>45</v>
      </c>
      <c r="Z20" s="9">
        <v>9</v>
      </c>
      <c r="AA20" s="9">
        <v>10</v>
      </c>
    </row>
    <row r="22" spans="1:27" x14ac:dyDescent="0.2">
      <c r="A22" s="120" t="s">
        <v>234</v>
      </c>
      <c r="B22" s="121"/>
      <c r="C22" s="121"/>
      <c r="D22" s="121"/>
      <c r="E22" s="121"/>
      <c r="F22" s="121"/>
      <c r="G22" s="121"/>
      <c r="H22" s="121"/>
      <c r="I22" s="121"/>
      <c r="J22" s="121"/>
      <c r="K22" s="121"/>
      <c r="L22" s="122"/>
      <c r="M22" s="26"/>
      <c r="O22" s="123" t="s">
        <v>234</v>
      </c>
      <c r="P22" s="123"/>
      <c r="Q22" s="123"/>
      <c r="R22" s="123"/>
      <c r="S22" s="123"/>
      <c r="T22" s="123"/>
      <c r="U22" s="123"/>
      <c r="V22" s="123"/>
      <c r="W22" s="123"/>
      <c r="X22" s="123"/>
      <c r="Y22" s="123"/>
      <c r="Z22" s="123"/>
      <c r="AA22" s="123"/>
    </row>
    <row r="23" spans="1:27" x14ac:dyDescent="0.2">
      <c r="A23" s="10" t="s">
        <v>235</v>
      </c>
      <c r="B23" s="11">
        <f>+B5/$B$18</f>
        <v>7.4649691848665503E-2</v>
      </c>
      <c r="C23" s="11">
        <f>+C5/$C$18</f>
        <v>6.7823957507596205E-2</v>
      </c>
      <c r="D23" s="11">
        <f>+D5/$D$18</f>
        <v>8.4927096498128449E-2</v>
      </c>
      <c r="E23" s="11">
        <f>+E5/$E$18</f>
        <v>9.6475276032846988E-2</v>
      </c>
      <c r="F23" s="11">
        <f>+F5/$F$18</f>
        <v>0.12043147300044756</v>
      </c>
      <c r="G23" s="11">
        <f>+G5/$G$18</f>
        <v>0.12285723355358573</v>
      </c>
      <c r="H23" s="11">
        <f>+H5/$H$18</f>
        <v>8.0759536597148185E-2</v>
      </c>
      <c r="I23" s="11">
        <f>+I5/$I$18</f>
        <v>7.6673669564447974E-2</v>
      </c>
      <c r="J23" s="11">
        <f>+J5/$J$18</f>
        <v>0.29803157267789854</v>
      </c>
      <c r="K23" s="11">
        <f>+K5/$K$18</f>
        <v>7.6554031122204977E-2</v>
      </c>
      <c r="L23" s="11">
        <f>+L5/$L$18</f>
        <v>0.16602382197156174</v>
      </c>
      <c r="M23" s="27"/>
      <c r="O23" s="10" t="s">
        <v>235</v>
      </c>
      <c r="P23" s="11">
        <f>+P5/$P$18</f>
        <v>0.14587112171642788</v>
      </c>
      <c r="Q23" s="11">
        <f>+Q5/$Q$18</f>
        <v>0.11819731857635407</v>
      </c>
      <c r="R23" s="11">
        <f>+R5/$R$18</f>
        <v>0.15704809639440229</v>
      </c>
      <c r="S23" s="11">
        <f>+S5/$S$18</f>
        <v>0.16070165587534763</v>
      </c>
      <c r="T23" s="11">
        <f>+T5/$T$18</f>
        <v>8.9997336687631851E-2</v>
      </c>
      <c r="U23" s="11">
        <f>+U5/$U$18</f>
        <v>0.15263583735936539</v>
      </c>
      <c r="V23" s="11">
        <f>+V5/$V$18</f>
        <v>0.14807279982393476</v>
      </c>
      <c r="W23" s="11">
        <f>+W5/$W$18</f>
        <v>9.1036614660616171E-3</v>
      </c>
      <c r="X23" s="11">
        <f>+X5/$X$18</f>
        <v>0.16238671241563915</v>
      </c>
      <c r="Y23" s="11">
        <f>+Y5/$Y$18</f>
        <v>0.15672266741413274</v>
      </c>
      <c r="Z23" s="11">
        <f>+Z5/$Z$18</f>
        <v>0.24390325122865217</v>
      </c>
      <c r="AA23" s="11">
        <f>+AA5/$AA$18</f>
        <v>0.30101898832468682</v>
      </c>
    </row>
    <row r="24" spans="1:27" x14ac:dyDescent="0.2">
      <c r="A24" s="12" t="s">
        <v>236</v>
      </c>
      <c r="B24" s="11">
        <f t="shared" ref="B24:B36" si="7">+B6/$B$18</f>
        <v>9.8911919844580504E-3</v>
      </c>
      <c r="C24" s="11">
        <f t="shared" ref="C24:C36" si="8">+C6/$C$18</f>
        <v>1.0337987853643506E-2</v>
      </c>
      <c r="D24" s="11">
        <f t="shared" ref="D24:D36" si="9">+D6/$D$18</f>
        <v>4.2472497700982584E-3</v>
      </c>
      <c r="E24" s="11">
        <f t="shared" ref="E24:E36" si="10">+E6/$E$18</f>
        <v>2.8479210996512402E-2</v>
      </c>
      <c r="F24" s="11">
        <f t="shared" ref="F24:F36" si="11">+F6/$F$18</f>
        <v>2.9733444380194537E-2</v>
      </c>
      <c r="G24" s="11">
        <f t="shared" ref="G24:G36" si="12">+G6/$G$18</f>
        <v>8.8964812635425328E-2</v>
      </c>
      <c r="H24" s="11">
        <f t="shared" ref="H24:H36" si="13">+H6/$H$18</f>
        <v>4.1688372318170793E-3</v>
      </c>
      <c r="I24" s="11">
        <f t="shared" ref="I24:I36" si="14">+I6/$I$18</f>
        <v>4.0137791767864833E-3</v>
      </c>
      <c r="J24" s="11">
        <f t="shared" ref="J24:J36" si="15">+J6/$J$18</f>
        <v>0.1404300111453794</v>
      </c>
      <c r="K24" s="11">
        <f t="shared" ref="K24:K36" si="16">+K6/$K$18</f>
        <v>2.1095445852947356E-2</v>
      </c>
      <c r="L24" s="11">
        <f t="shared" ref="L24:L36" si="17">+L6/$L$18</f>
        <v>0.11867814071011744</v>
      </c>
      <c r="M24" s="27"/>
      <c r="O24" s="12" t="s">
        <v>236</v>
      </c>
      <c r="P24" s="11">
        <f t="shared" ref="P24:P36" si="18">+P6/$P$18</f>
        <v>1.0019664047543268E-3</v>
      </c>
      <c r="Q24" s="11">
        <f t="shared" ref="Q24:Q36" si="19">+Q6/$Q$18</f>
        <v>4.0820103138760619E-3</v>
      </c>
      <c r="R24" s="11">
        <f t="shared" ref="R24:R36" si="20">+R6/$R$18</f>
        <v>2.799502371470514E-2</v>
      </c>
      <c r="S24" s="11">
        <f t="shared" ref="S24:S36" si="21">+S6/$S$18</f>
        <v>7.2594498432019671E-4</v>
      </c>
      <c r="T24" s="11">
        <f t="shared" ref="T24:T36" si="22">+T6/$T$18</f>
        <v>1.3520634028442739E-3</v>
      </c>
      <c r="U24" s="11">
        <f t="shared" ref="U24:U36" si="23">+U6/$U$18</f>
        <v>1.547487514282121E-3</v>
      </c>
      <c r="V24" s="11">
        <f t="shared" ref="V24:V36" si="24">+V6/$V$18</f>
        <v>4.0745615381885727E-3</v>
      </c>
      <c r="W24" s="11">
        <f t="shared" ref="W24:W36" si="25">+W6/$W$18</f>
        <v>0</v>
      </c>
      <c r="X24" s="11">
        <f t="shared" ref="X24:X36" si="26">+X6/$X$18</f>
        <v>0</v>
      </c>
      <c r="Y24" s="11">
        <f t="shared" ref="Y24:Y36" si="27">+Y6/$Y$18</f>
        <v>0</v>
      </c>
      <c r="Z24" s="11">
        <f t="shared" ref="Z24:Z36" si="28">+Z6/$Z$18</f>
        <v>9.8492286037890134E-3</v>
      </c>
      <c r="AA24" s="11">
        <f t="shared" ref="AA24:AA36" si="29">+AA6/$AA$18</f>
        <v>8.4574111249448476E-3</v>
      </c>
    </row>
    <row r="25" spans="1:27" x14ac:dyDescent="0.2">
      <c r="A25" s="12" t="s">
        <v>237</v>
      </c>
      <c r="B25" s="11">
        <f t="shared" si="7"/>
        <v>0.10563241136589295</v>
      </c>
      <c r="C25" s="11">
        <f t="shared" si="8"/>
        <v>9.0271404674678285E-2</v>
      </c>
      <c r="D25" s="11">
        <f t="shared" si="9"/>
        <v>5.636520149123439E-2</v>
      </c>
      <c r="E25" s="11">
        <f t="shared" si="10"/>
        <v>2.4466987025580589E-2</v>
      </c>
      <c r="F25" s="11">
        <f t="shared" si="11"/>
        <v>4.5015590535453828E-2</v>
      </c>
      <c r="G25" s="11">
        <f t="shared" si="12"/>
        <v>1.5125479368490746E-2</v>
      </c>
      <c r="H25" s="11">
        <f t="shared" si="13"/>
        <v>0.12603834443247447</v>
      </c>
      <c r="I25" s="11">
        <f t="shared" si="14"/>
        <v>6.2468155427447956E-2</v>
      </c>
      <c r="J25" s="11">
        <f t="shared" si="15"/>
        <v>3.6326270661705302E-2</v>
      </c>
      <c r="K25" s="11">
        <f t="shared" si="16"/>
        <v>1.6668004539533366E-2</v>
      </c>
      <c r="L25" s="11">
        <f t="shared" si="17"/>
        <v>4.0488624106167666E-2</v>
      </c>
      <c r="M25" s="27"/>
      <c r="O25" s="12" t="s">
        <v>237</v>
      </c>
      <c r="P25" s="11">
        <f t="shared" si="18"/>
        <v>0.16897486665698042</v>
      </c>
      <c r="Q25" s="11">
        <f t="shared" si="19"/>
        <v>0.1525750479959159</v>
      </c>
      <c r="R25" s="11">
        <f t="shared" si="20"/>
        <v>0.11851293055416842</v>
      </c>
      <c r="S25" s="11">
        <f t="shared" si="21"/>
        <v>6.3646830161594656E-2</v>
      </c>
      <c r="T25" s="11">
        <f t="shared" si="22"/>
        <v>0.14730038894951272</v>
      </c>
      <c r="U25" s="11">
        <f t="shared" si="23"/>
        <v>6.5403129633111831E-2</v>
      </c>
      <c r="V25" s="11">
        <f t="shared" si="24"/>
        <v>7.1964540589292886E-2</v>
      </c>
      <c r="W25" s="11">
        <f t="shared" si="25"/>
        <v>0.32168411682781184</v>
      </c>
      <c r="X25" s="11">
        <f t="shared" si="26"/>
        <v>9.4663177188420974E-2</v>
      </c>
      <c r="Y25" s="11">
        <f t="shared" si="27"/>
        <v>8.4927068053418805E-2</v>
      </c>
      <c r="Z25" s="11">
        <f t="shared" si="28"/>
        <v>0.23983626871748237</v>
      </c>
      <c r="AA25" s="11">
        <f t="shared" si="29"/>
        <v>0.26682723312114376</v>
      </c>
    </row>
    <row r="26" spans="1:27" x14ac:dyDescent="0.2">
      <c r="A26" s="12" t="s">
        <v>238</v>
      </c>
      <c r="B26" s="11">
        <f t="shared" si="7"/>
        <v>0.13840352169882886</v>
      </c>
      <c r="C26" s="11">
        <f t="shared" si="8"/>
        <v>0.11426395279484587</v>
      </c>
      <c r="D26" s="11">
        <f t="shared" si="9"/>
        <v>4.3294150585652613E-2</v>
      </c>
      <c r="E26" s="11">
        <f t="shared" si="10"/>
        <v>0.13705200845052407</v>
      </c>
      <c r="F26" s="11">
        <f t="shared" si="11"/>
        <v>9.9709052959735853E-2</v>
      </c>
      <c r="G26" s="11">
        <f t="shared" si="12"/>
        <v>4.4637765965219255E-2</v>
      </c>
      <c r="H26" s="11">
        <f t="shared" si="13"/>
        <v>6.7308462855864892E-2</v>
      </c>
      <c r="I26" s="11">
        <f t="shared" si="14"/>
        <v>0.12870297090837954</v>
      </c>
      <c r="J26" s="11">
        <f t="shared" si="15"/>
        <v>2.4120016275792119E-2</v>
      </c>
      <c r="K26" s="11">
        <f t="shared" si="16"/>
        <v>0.24959306135184572</v>
      </c>
      <c r="L26" s="11">
        <f t="shared" si="17"/>
        <v>9.5944570744409069E-2</v>
      </c>
      <c r="M26" s="27"/>
      <c r="O26" s="12" t="s">
        <v>238</v>
      </c>
      <c r="P26" s="11">
        <f t="shared" si="18"/>
        <v>6.0321182982305134E-2</v>
      </c>
      <c r="Q26" s="11">
        <f t="shared" si="19"/>
        <v>0.14552917872235033</v>
      </c>
      <c r="R26" s="11">
        <f t="shared" si="20"/>
        <v>0.1212452209356147</v>
      </c>
      <c r="S26" s="11">
        <f t="shared" si="21"/>
        <v>8.1434639097225286E-2</v>
      </c>
      <c r="T26" s="11">
        <f t="shared" si="22"/>
        <v>9.067664314381163E-2</v>
      </c>
      <c r="U26" s="11">
        <f t="shared" si="23"/>
        <v>9.5642430178915189E-2</v>
      </c>
      <c r="V26" s="11">
        <f t="shared" si="24"/>
        <v>6.6269764751679963E-2</v>
      </c>
      <c r="W26" s="11">
        <f t="shared" si="25"/>
        <v>2.0211014455772707E-2</v>
      </c>
      <c r="X26" s="11">
        <f t="shared" si="26"/>
        <v>7.8273219461502577E-2</v>
      </c>
      <c r="Y26" s="11">
        <f t="shared" si="27"/>
        <v>0.10637328015739453</v>
      </c>
      <c r="Z26" s="11">
        <f t="shared" si="28"/>
        <v>3.8540366822678661E-2</v>
      </c>
      <c r="AA26" s="11">
        <f t="shared" si="29"/>
        <v>6.1401953410026314E-2</v>
      </c>
    </row>
    <row r="27" spans="1:27" x14ac:dyDescent="0.2">
      <c r="A27" s="12" t="s">
        <v>239</v>
      </c>
      <c r="B27" s="11">
        <f t="shared" si="7"/>
        <v>2.8789483537597603E-2</v>
      </c>
      <c r="C27" s="11">
        <f t="shared" si="8"/>
        <v>2.3885233057683326E-2</v>
      </c>
      <c r="D27" s="11">
        <f t="shared" si="9"/>
        <v>2.8993977891101922E-2</v>
      </c>
      <c r="E27" s="11">
        <f t="shared" si="10"/>
        <v>3.5012867576484138E-3</v>
      </c>
      <c r="F27" s="11">
        <f t="shared" si="11"/>
        <v>1.4932260695452546E-2</v>
      </c>
      <c r="G27" s="11">
        <f t="shared" si="12"/>
        <v>4.5521216501310819E-3</v>
      </c>
      <c r="H27" s="11">
        <f t="shared" si="13"/>
        <v>3.3633476032498666E-2</v>
      </c>
      <c r="I27" s="11">
        <f t="shared" si="14"/>
        <v>2.7626678152807522E-2</v>
      </c>
      <c r="J27" s="11">
        <f t="shared" si="15"/>
        <v>0</v>
      </c>
      <c r="K27" s="11">
        <f t="shared" si="16"/>
        <v>0</v>
      </c>
      <c r="L27" s="11">
        <f t="shared" si="17"/>
        <v>5.3526141550673586E-3</v>
      </c>
      <c r="M27" s="27"/>
      <c r="O27" s="12" t="s">
        <v>239</v>
      </c>
      <c r="P27" s="11">
        <f t="shared" si="18"/>
        <v>5.014221867005636E-4</v>
      </c>
      <c r="Q27" s="11">
        <f t="shared" si="19"/>
        <v>3.694455780754146E-2</v>
      </c>
      <c r="R27" s="11">
        <f t="shared" si="20"/>
        <v>3.6702193232207789E-2</v>
      </c>
      <c r="S27" s="11">
        <f t="shared" si="21"/>
        <v>8.4039450630349011E-2</v>
      </c>
      <c r="T27" s="11">
        <f t="shared" si="22"/>
        <v>5.0022397619360129E-2</v>
      </c>
      <c r="U27" s="11">
        <f t="shared" si="23"/>
        <v>3.9892945031706407E-2</v>
      </c>
      <c r="V27" s="11">
        <f t="shared" si="24"/>
        <v>3.6468759349815229E-2</v>
      </c>
      <c r="W27" s="11">
        <f t="shared" si="25"/>
        <v>5.0450601709199516E-2</v>
      </c>
      <c r="X27" s="11">
        <f t="shared" si="26"/>
        <v>5.728678033998344E-2</v>
      </c>
      <c r="Y27" s="11">
        <f t="shared" si="27"/>
        <v>4.7314984929498621E-2</v>
      </c>
      <c r="Z27" s="11">
        <f t="shared" si="28"/>
        <v>2.1894485268982924E-2</v>
      </c>
      <c r="AA27" s="11">
        <f t="shared" si="29"/>
        <v>5.7817901565975625E-2</v>
      </c>
    </row>
    <row r="28" spans="1:27" x14ac:dyDescent="0.2">
      <c r="A28" s="12" t="s">
        <v>240</v>
      </c>
      <c r="B28" s="11">
        <f t="shared" si="7"/>
        <v>0.4086182284174999</v>
      </c>
      <c r="C28" s="11">
        <f t="shared" si="8"/>
        <v>0.39791181974200274</v>
      </c>
      <c r="D28" s="11">
        <f t="shared" si="9"/>
        <v>0.53983132206847861</v>
      </c>
      <c r="E28" s="11">
        <f t="shared" si="10"/>
        <v>0.32591251481776218</v>
      </c>
      <c r="F28" s="11">
        <f t="shared" si="11"/>
        <v>0.30718833724381034</v>
      </c>
      <c r="G28" s="11">
        <f t="shared" si="12"/>
        <v>0.32022394631308043</v>
      </c>
      <c r="H28" s="11">
        <f t="shared" si="13"/>
        <v>0.45473417273771372</v>
      </c>
      <c r="I28" s="11">
        <f t="shared" si="14"/>
        <v>0.45268664445567774</v>
      </c>
      <c r="J28" s="11">
        <f t="shared" si="15"/>
        <v>6.2617571958461349E-2</v>
      </c>
      <c r="K28" s="11">
        <f t="shared" si="16"/>
        <v>0.43083939923778519</v>
      </c>
      <c r="L28" s="11">
        <f t="shared" si="17"/>
        <v>0.39132041034731407</v>
      </c>
      <c r="M28" s="27"/>
      <c r="O28" s="12" t="s">
        <v>240</v>
      </c>
      <c r="P28" s="11">
        <f t="shared" si="18"/>
        <v>0.41510808855771641</v>
      </c>
      <c r="Q28" s="11">
        <f t="shared" si="19"/>
        <v>0.36282004334189838</v>
      </c>
      <c r="R28" s="11">
        <f t="shared" si="20"/>
        <v>0.34382201714703003</v>
      </c>
      <c r="S28" s="11">
        <f t="shared" si="21"/>
        <v>0.31677722825983262</v>
      </c>
      <c r="T28" s="11">
        <f t="shared" si="22"/>
        <v>0.38051591214175168</v>
      </c>
      <c r="U28" s="11">
        <f t="shared" si="23"/>
        <v>0.33129799437850804</v>
      </c>
      <c r="V28" s="11">
        <f t="shared" si="24"/>
        <v>0.47961298921795126</v>
      </c>
      <c r="W28" s="11">
        <f t="shared" si="25"/>
        <v>0.3550808213909612</v>
      </c>
      <c r="X28" s="11">
        <f t="shared" si="26"/>
        <v>0.35361834984781998</v>
      </c>
      <c r="Y28" s="11">
        <f t="shared" si="27"/>
        <v>0.26705855253660843</v>
      </c>
      <c r="Z28" s="11">
        <f t="shared" si="28"/>
        <v>0.26497046225783544</v>
      </c>
      <c r="AA28" s="11">
        <f t="shared" si="29"/>
        <v>0.14478555594453801</v>
      </c>
    </row>
    <row r="29" spans="1:27" x14ac:dyDescent="0.2">
      <c r="A29" s="12" t="s">
        <v>241</v>
      </c>
      <c r="B29" s="11">
        <f t="shared" si="7"/>
        <v>0</v>
      </c>
      <c r="C29" s="11">
        <f t="shared" si="8"/>
        <v>5.6960784871287133E-4</v>
      </c>
      <c r="D29" s="11">
        <f t="shared" si="9"/>
        <v>0</v>
      </c>
      <c r="E29" s="11">
        <f t="shared" si="10"/>
        <v>2.3319570000838247E-2</v>
      </c>
      <c r="F29" s="11">
        <f t="shared" si="11"/>
        <v>0</v>
      </c>
      <c r="G29" s="11">
        <f t="shared" si="12"/>
        <v>0</v>
      </c>
      <c r="H29" s="11">
        <f t="shared" si="13"/>
        <v>1.1543830933084155E-2</v>
      </c>
      <c r="I29" s="11">
        <f t="shared" si="14"/>
        <v>0</v>
      </c>
      <c r="J29" s="11">
        <f t="shared" si="15"/>
        <v>1.9172411352954704E-2</v>
      </c>
      <c r="K29" s="11">
        <f t="shared" si="16"/>
        <v>4.1856173159577861E-2</v>
      </c>
      <c r="L29" s="11">
        <f t="shared" si="17"/>
        <v>0</v>
      </c>
      <c r="M29" s="27"/>
      <c r="O29" s="12" t="s">
        <v>241</v>
      </c>
      <c r="P29" s="11">
        <f t="shared" si="18"/>
        <v>1.9669315355148934E-2</v>
      </c>
      <c r="Q29" s="11">
        <f t="shared" si="19"/>
        <v>0</v>
      </c>
      <c r="R29" s="11">
        <f t="shared" si="20"/>
        <v>0</v>
      </c>
      <c r="S29" s="11">
        <f t="shared" si="21"/>
        <v>2.9090632240381806E-2</v>
      </c>
      <c r="T29" s="11">
        <f t="shared" si="22"/>
        <v>0.1482981594995704</v>
      </c>
      <c r="U29" s="11">
        <f t="shared" si="23"/>
        <v>2.8121814559590397E-2</v>
      </c>
      <c r="V29" s="11">
        <f t="shared" si="24"/>
        <v>3.4002952296108876E-2</v>
      </c>
      <c r="W29" s="11">
        <f t="shared" si="25"/>
        <v>5.8778790698553549E-4</v>
      </c>
      <c r="X29" s="11">
        <f t="shared" si="26"/>
        <v>0</v>
      </c>
      <c r="Y29" s="11">
        <f t="shared" si="27"/>
        <v>0</v>
      </c>
      <c r="Z29" s="11">
        <f t="shared" si="28"/>
        <v>2.2113803085869833E-2</v>
      </c>
      <c r="AA29" s="11">
        <f t="shared" si="29"/>
        <v>0.11051369980201227</v>
      </c>
    </row>
    <row r="30" spans="1:27" x14ac:dyDescent="0.2">
      <c r="A30" s="12" t="s">
        <v>242</v>
      </c>
      <c r="B30" s="11">
        <f t="shared" si="7"/>
        <v>7.5919431056449854E-2</v>
      </c>
      <c r="C30" s="11">
        <f t="shared" si="8"/>
        <v>9.7917143187444974E-2</v>
      </c>
      <c r="D30" s="11">
        <f t="shared" si="9"/>
        <v>6.2997737091054856E-2</v>
      </c>
      <c r="E30" s="11">
        <f t="shared" si="10"/>
        <v>0.19422731208374067</v>
      </c>
      <c r="F30" s="11">
        <f t="shared" si="11"/>
        <v>0.22154906441375521</v>
      </c>
      <c r="G30" s="11">
        <f t="shared" si="12"/>
        <v>0.15589693995240453</v>
      </c>
      <c r="H30" s="11">
        <f t="shared" si="13"/>
        <v>9.8807626194832451E-2</v>
      </c>
      <c r="I30" s="11">
        <f t="shared" si="14"/>
        <v>0.11065141176220575</v>
      </c>
      <c r="J30" s="11">
        <f t="shared" si="15"/>
        <v>0</v>
      </c>
      <c r="K30" s="11">
        <f t="shared" si="16"/>
        <v>0</v>
      </c>
      <c r="L30" s="11">
        <f t="shared" si="17"/>
        <v>0</v>
      </c>
      <c r="M30" s="27"/>
      <c r="O30" s="12" t="s">
        <v>242</v>
      </c>
      <c r="P30" s="11">
        <f t="shared" si="18"/>
        <v>7.5078161669228288E-2</v>
      </c>
      <c r="Q30" s="11">
        <f t="shared" si="19"/>
        <v>6.5975775426486291E-2</v>
      </c>
      <c r="R30" s="11">
        <f t="shared" si="20"/>
        <v>7.471295354522442E-2</v>
      </c>
      <c r="S30" s="11">
        <f t="shared" si="21"/>
        <v>5.2460899115491892E-2</v>
      </c>
      <c r="T30" s="11">
        <f t="shared" si="22"/>
        <v>0</v>
      </c>
      <c r="U30" s="11">
        <f t="shared" si="23"/>
        <v>8.8879351770942028E-2</v>
      </c>
      <c r="V30" s="11">
        <f t="shared" si="24"/>
        <v>9.9571986973508886E-2</v>
      </c>
      <c r="W30" s="11">
        <f t="shared" si="25"/>
        <v>0</v>
      </c>
      <c r="X30" s="11">
        <f t="shared" si="26"/>
        <v>7.2560351928411301E-2</v>
      </c>
      <c r="Y30" s="11">
        <f t="shared" si="27"/>
        <v>0.12855115789144714</v>
      </c>
      <c r="Z30" s="11">
        <f t="shared" si="28"/>
        <v>0.1344534381614674</v>
      </c>
      <c r="AA30" s="11">
        <f t="shared" si="29"/>
        <v>1.1723804882644637E-2</v>
      </c>
    </row>
    <row r="31" spans="1:27" x14ac:dyDescent="0.2">
      <c r="A31" s="13" t="s">
        <v>243</v>
      </c>
      <c r="B31" s="14">
        <f t="shared" si="7"/>
        <v>0.84190395990939282</v>
      </c>
      <c r="C31" s="14">
        <f t="shared" si="8"/>
        <v>0.80298110666660771</v>
      </c>
      <c r="D31" s="14">
        <f t="shared" si="9"/>
        <v>0.82065673539574902</v>
      </c>
      <c r="E31" s="14">
        <f t="shared" si="10"/>
        <v>0.83343416616545352</v>
      </c>
      <c r="F31" s="14">
        <f t="shared" si="11"/>
        <v>0.8385592232288499</v>
      </c>
      <c r="G31" s="14">
        <f t="shared" si="12"/>
        <v>0.75225829943833711</v>
      </c>
      <c r="H31" s="14">
        <f t="shared" si="13"/>
        <v>0.87699428701543358</v>
      </c>
      <c r="I31" s="14">
        <f t="shared" si="14"/>
        <v>0.86282330944775298</v>
      </c>
      <c r="J31" s="14">
        <f t="shared" si="15"/>
        <v>0.58069785407219143</v>
      </c>
      <c r="K31" s="14">
        <f t="shared" si="16"/>
        <v>0.8366061152638945</v>
      </c>
      <c r="L31" s="14">
        <f t="shared" si="17"/>
        <v>0.81780818203463734</v>
      </c>
      <c r="M31" s="28"/>
      <c r="O31" s="13" t="s">
        <v>243</v>
      </c>
      <c r="P31" s="14">
        <f>+P13/$P$18</f>
        <v>0.88652612552926191</v>
      </c>
      <c r="Q31" s="14">
        <f t="shared" si="19"/>
        <v>0.88612393218442242</v>
      </c>
      <c r="R31" s="14">
        <f t="shared" si="20"/>
        <v>0.88003843552335281</v>
      </c>
      <c r="S31" s="14">
        <f t="shared" si="21"/>
        <v>0.78887728036454308</v>
      </c>
      <c r="T31" s="14">
        <f t="shared" si="22"/>
        <v>0.90816290144448275</v>
      </c>
      <c r="U31" s="14">
        <f t="shared" si="23"/>
        <v>0.80342099042642146</v>
      </c>
      <c r="V31" s="14">
        <f t="shared" si="24"/>
        <v>0.94003835454048046</v>
      </c>
      <c r="W31" s="14">
        <f t="shared" si="25"/>
        <v>0.75711800375679239</v>
      </c>
      <c r="X31" s="14">
        <f t="shared" si="26"/>
        <v>0.81878859118177749</v>
      </c>
      <c r="Y31" s="14">
        <f t="shared" si="27"/>
        <v>0.79094771098250027</v>
      </c>
      <c r="Z31" s="14">
        <f t="shared" si="28"/>
        <v>0.97556130414675779</v>
      </c>
      <c r="AA31" s="14">
        <f t="shared" si="29"/>
        <v>0.96254654817597229</v>
      </c>
    </row>
    <row r="32" spans="1:27" x14ac:dyDescent="0.2">
      <c r="A32" s="12" t="s">
        <v>244</v>
      </c>
      <c r="B32" s="11">
        <f t="shared" si="7"/>
        <v>4.9361271241221763E-2</v>
      </c>
      <c r="C32" s="11">
        <f t="shared" si="8"/>
        <v>7.2616905298671861E-2</v>
      </c>
      <c r="D32" s="11">
        <f t="shared" si="9"/>
        <v>8.5740911144536205E-2</v>
      </c>
      <c r="E32" s="11">
        <f t="shared" si="10"/>
        <v>0.11265157152600591</v>
      </c>
      <c r="F32" s="11">
        <f t="shared" si="11"/>
        <v>8.8607211593588212E-2</v>
      </c>
      <c r="G32" s="11">
        <f t="shared" si="12"/>
        <v>8.7091595177434991E-2</v>
      </c>
      <c r="H32" s="11">
        <f t="shared" si="13"/>
        <v>5.3263663112303322E-2</v>
      </c>
      <c r="I32" s="11">
        <f t="shared" si="14"/>
        <v>8.3602125367174929E-2</v>
      </c>
      <c r="J32" s="11">
        <f t="shared" si="15"/>
        <v>0.39912959894325289</v>
      </c>
      <c r="K32" s="11">
        <f t="shared" si="16"/>
        <v>0.13084040611923578</v>
      </c>
      <c r="L32" s="11">
        <f t="shared" si="17"/>
        <v>0.14374696548212082</v>
      </c>
      <c r="M32" s="27"/>
      <c r="O32" s="12" t="s">
        <v>244</v>
      </c>
      <c r="P32" s="11">
        <f t="shared" si="18"/>
        <v>3.3105665854280236E-2</v>
      </c>
      <c r="Q32" s="11">
        <f t="shared" si="19"/>
        <v>4.3537831914321291E-2</v>
      </c>
      <c r="R32" s="11">
        <f t="shared" si="20"/>
        <v>4.6958218338899564E-2</v>
      </c>
      <c r="S32" s="11">
        <f t="shared" si="21"/>
        <v>0.13051194882769931</v>
      </c>
      <c r="T32" s="11">
        <f t="shared" si="22"/>
        <v>9.1837098555517291E-2</v>
      </c>
      <c r="U32" s="11">
        <f t="shared" si="23"/>
        <v>0.12323586874008854</v>
      </c>
      <c r="V32" s="11">
        <f t="shared" si="24"/>
        <v>1.1536582428325053E-2</v>
      </c>
      <c r="W32" s="11">
        <f t="shared" si="25"/>
        <v>3.0994607871041947E-2</v>
      </c>
      <c r="X32" s="11">
        <f t="shared" si="26"/>
        <v>9.0976172300092639E-2</v>
      </c>
      <c r="Y32" s="11">
        <f t="shared" si="27"/>
        <v>0.12529229763309896</v>
      </c>
      <c r="Z32" s="11">
        <f t="shared" si="28"/>
        <v>5.6647809567950402E-3</v>
      </c>
      <c r="AA32" s="11">
        <f t="shared" si="29"/>
        <v>1.051707175655414E-2</v>
      </c>
    </row>
    <row r="33" spans="1:27" x14ac:dyDescent="0.2">
      <c r="A33" s="12" t="s">
        <v>245</v>
      </c>
      <c r="B33" s="11">
        <f t="shared" si="7"/>
        <v>0.10262767135638512</v>
      </c>
      <c r="C33" s="11">
        <f t="shared" si="8"/>
        <v>9.0935911908441691E-2</v>
      </c>
      <c r="D33" s="11">
        <f t="shared" si="9"/>
        <v>5.0487741544990361E-2</v>
      </c>
      <c r="E33" s="11">
        <f t="shared" si="10"/>
        <v>3.6407267098290785E-2</v>
      </c>
      <c r="F33" s="11">
        <f t="shared" si="11"/>
        <v>6.0247898914888874E-2</v>
      </c>
      <c r="G33" s="11">
        <f t="shared" si="12"/>
        <v>5.601177172645886E-3</v>
      </c>
      <c r="H33" s="11">
        <f t="shared" si="13"/>
        <v>5.8101585784325435E-2</v>
      </c>
      <c r="I33" s="11">
        <f t="shared" si="14"/>
        <v>5.3574565185072087E-2</v>
      </c>
      <c r="J33" s="11">
        <f t="shared" si="15"/>
        <v>0</v>
      </c>
      <c r="K33" s="11">
        <f t="shared" si="16"/>
        <v>3.2114066651212983E-2</v>
      </c>
      <c r="L33" s="11">
        <f t="shared" si="17"/>
        <v>1.6064621143885082E-2</v>
      </c>
      <c r="M33" s="27"/>
      <c r="O33" s="12" t="s">
        <v>245</v>
      </c>
      <c r="P33" s="11">
        <f t="shared" si="18"/>
        <v>7.9384067017021082E-2</v>
      </c>
      <c r="Q33" s="11">
        <f t="shared" si="19"/>
        <v>6.9862571471465185E-2</v>
      </c>
      <c r="R33" s="11">
        <f t="shared" si="20"/>
        <v>6.9426068551466366E-2</v>
      </c>
      <c r="S33" s="11">
        <f t="shared" si="21"/>
        <v>0</v>
      </c>
      <c r="T33" s="11">
        <f t="shared" si="22"/>
        <v>0</v>
      </c>
      <c r="U33" s="11">
        <f t="shared" si="23"/>
        <v>6.2918792341956478E-2</v>
      </c>
      <c r="V33" s="11">
        <f t="shared" si="24"/>
        <v>4.8313517882665122E-2</v>
      </c>
      <c r="W33" s="11">
        <f t="shared" si="25"/>
        <v>0.18261767700696419</v>
      </c>
      <c r="X33" s="11">
        <f t="shared" si="26"/>
        <v>3.0300354204260332E-2</v>
      </c>
      <c r="Y33" s="11">
        <f t="shared" si="27"/>
        <v>3.121497980095235E-2</v>
      </c>
      <c r="Z33" s="11">
        <f t="shared" si="28"/>
        <v>1.8773914896447141E-2</v>
      </c>
      <c r="AA33" s="11">
        <f t="shared" si="29"/>
        <v>2.6936380067473582E-2</v>
      </c>
    </row>
    <row r="34" spans="1:27" x14ac:dyDescent="0.2">
      <c r="A34" s="12" t="s">
        <v>246</v>
      </c>
      <c r="B34" s="11">
        <f t="shared" si="7"/>
        <v>6.1070974930002853E-3</v>
      </c>
      <c r="C34" s="11">
        <f t="shared" si="8"/>
        <v>3.34660761262787E-2</v>
      </c>
      <c r="D34" s="11">
        <f t="shared" si="9"/>
        <v>4.3114611914724363E-2</v>
      </c>
      <c r="E34" s="11">
        <f t="shared" si="10"/>
        <v>1.7506995210249735E-2</v>
      </c>
      <c r="F34" s="11">
        <f t="shared" si="11"/>
        <v>1.258566626267309E-2</v>
      </c>
      <c r="G34" s="11">
        <f t="shared" si="12"/>
        <v>0.15504892821158203</v>
      </c>
      <c r="H34" s="11">
        <f t="shared" si="13"/>
        <v>1.1640464087937613E-2</v>
      </c>
      <c r="I34" s="11">
        <f t="shared" si="14"/>
        <v>0</v>
      </c>
      <c r="J34" s="11">
        <f t="shared" si="15"/>
        <v>2.017254698455569E-2</v>
      </c>
      <c r="K34" s="11">
        <f t="shared" si="16"/>
        <v>4.3941196565677569E-4</v>
      </c>
      <c r="L34" s="11">
        <f t="shared" si="17"/>
        <v>2.2380231339356755E-2</v>
      </c>
      <c r="M34" s="27"/>
      <c r="O34" s="12" t="s">
        <v>246</v>
      </c>
      <c r="P34" s="11">
        <f t="shared" si="18"/>
        <v>9.8414159943672791E-4</v>
      </c>
      <c r="Q34" s="11">
        <f t="shared" si="19"/>
        <v>4.7566442979107544E-4</v>
      </c>
      <c r="R34" s="11">
        <f t="shared" si="20"/>
        <v>3.5772775862811888E-3</v>
      </c>
      <c r="S34" s="11">
        <f t="shared" si="21"/>
        <v>8.0610770807757581E-2</v>
      </c>
      <c r="T34" s="11">
        <f t="shared" si="22"/>
        <v>0</v>
      </c>
      <c r="U34" s="11">
        <f t="shared" si="23"/>
        <v>1.0424348491533555E-2</v>
      </c>
      <c r="V34" s="11">
        <f t="shared" si="24"/>
        <v>1.1154514852937832E-4</v>
      </c>
      <c r="W34" s="11">
        <f t="shared" si="25"/>
        <v>2.9269711365201463E-2</v>
      </c>
      <c r="X34" s="11">
        <f t="shared" si="26"/>
        <v>5.9934882313869557E-2</v>
      </c>
      <c r="Y34" s="11">
        <f t="shared" si="27"/>
        <v>5.2545011583448445E-2</v>
      </c>
      <c r="Z34" s="11">
        <f t="shared" si="28"/>
        <v>0</v>
      </c>
      <c r="AA34" s="11">
        <f t="shared" si="29"/>
        <v>0</v>
      </c>
    </row>
    <row r="35" spans="1:27" x14ac:dyDescent="0.2">
      <c r="A35" s="13" t="s">
        <v>247</v>
      </c>
      <c r="B35" s="14">
        <f t="shared" si="7"/>
        <v>0.15809604009060715</v>
      </c>
      <c r="C35" s="14">
        <f t="shared" si="8"/>
        <v>0.19701889333339223</v>
      </c>
      <c r="D35" s="14">
        <f t="shared" si="9"/>
        <v>0.17934326460425093</v>
      </c>
      <c r="E35" s="14">
        <f t="shared" si="10"/>
        <v>0.16656583383454643</v>
      </c>
      <c r="F35" s="14">
        <f t="shared" si="11"/>
        <v>0.16144077677115021</v>
      </c>
      <c r="G35" s="14">
        <f t="shared" si="12"/>
        <v>0.24774170056166292</v>
      </c>
      <c r="H35" s="14">
        <f t="shared" si="13"/>
        <v>0.12300571298456636</v>
      </c>
      <c r="I35" s="14">
        <f t="shared" si="14"/>
        <v>0.13717669055224702</v>
      </c>
      <c r="J35" s="14">
        <f t="shared" si="15"/>
        <v>0.41930214592780862</v>
      </c>
      <c r="K35" s="14">
        <f t="shared" si="16"/>
        <v>0.16339388473610555</v>
      </c>
      <c r="L35" s="14">
        <f t="shared" si="17"/>
        <v>0.18219181796536266</v>
      </c>
      <c r="M35" s="28"/>
      <c r="O35" s="13" t="s">
        <v>247</v>
      </c>
      <c r="P35" s="14">
        <f t="shared" si="18"/>
        <v>0.11347387447073803</v>
      </c>
      <c r="Q35" s="14">
        <f t="shared" si="19"/>
        <v>0.11387606781557756</v>
      </c>
      <c r="R35" s="14">
        <f t="shared" si="20"/>
        <v>0.1199615644766471</v>
      </c>
      <c r="S35" s="14">
        <f t="shared" si="21"/>
        <v>0.2111227196354569</v>
      </c>
      <c r="T35" s="14">
        <f t="shared" si="22"/>
        <v>9.1837098555517291E-2</v>
      </c>
      <c r="U35" s="14">
        <f t="shared" si="23"/>
        <v>0.19657900957357857</v>
      </c>
      <c r="V35" s="14">
        <f t="shared" si="24"/>
        <v>5.9961645459519555E-2</v>
      </c>
      <c r="W35" s="14">
        <f t="shared" si="25"/>
        <v>0.24288199624320761</v>
      </c>
      <c r="X35" s="14">
        <f t="shared" si="26"/>
        <v>0.18121140881822254</v>
      </c>
      <c r="Y35" s="14">
        <f t="shared" si="27"/>
        <v>0.20905228901749975</v>
      </c>
      <c r="Z35" s="14">
        <f t="shared" si="28"/>
        <v>2.4438695853242182E-2</v>
      </c>
      <c r="AA35" s="14">
        <f t="shared" si="29"/>
        <v>3.745345182402772E-2</v>
      </c>
    </row>
    <row r="36" spans="1:27" x14ac:dyDescent="0.2">
      <c r="A36" s="15" t="s">
        <v>3</v>
      </c>
      <c r="B36" s="14">
        <f t="shared" si="7"/>
        <v>1</v>
      </c>
      <c r="C36" s="14">
        <f t="shared" si="8"/>
        <v>1</v>
      </c>
      <c r="D36" s="14">
        <f t="shared" si="9"/>
        <v>1</v>
      </c>
      <c r="E36" s="14">
        <f t="shared" si="10"/>
        <v>1</v>
      </c>
      <c r="F36" s="14">
        <f t="shared" si="11"/>
        <v>1</v>
      </c>
      <c r="G36" s="14">
        <f t="shared" si="12"/>
        <v>1</v>
      </c>
      <c r="H36" s="14">
        <f t="shared" si="13"/>
        <v>1</v>
      </c>
      <c r="I36" s="14">
        <f t="shared" si="14"/>
        <v>1</v>
      </c>
      <c r="J36" s="14">
        <f t="shared" si="15"/>
        <v>1</v>
      </c>
      <c r="K36" s="14">
        <f t="shared" si="16"/>
        <v>1</v>
      </c>
      <c r="L36" s="14">
        <f t="shared" si="17"/>
        <v>1</v>
      </c>
      <c r="M36" s="28"/>
      <c r="O36" s="15" t="s">
        <v>3</v>
      </c>
      <c r="P36" s="14">
        <f t="shared" si="18"/>
        <v>1</v>
      </c>
      <c r="Q36" s="14">
        <f t="shared" si="19"/>
        <v>1</v>
      </c>
      <c r="R36" s="14">
        <f t="shared" si="20"/>
        <v>1</v>
      </c>
      <c r="S36" s="14">
        <f t="shared" si="21"/>
        <v>1</v>
      </c>
      <c r="T36" s="14">
        <f t="shared" si="22"/>
        <v>1</v>
      </c>
      <c r="U36" s="14">
        <f t="shared" si="23"/>
        <v>1</v>
      </c>
      <c r="V36" s="14">
        <f t="shared" si="24"/>
        <v>1</v>
      </c>
      <c r="W36" s="14">
        <f t="shared" si="25"/>
        <v>1</v>
      </c>
      <c r="X36" s="14">
        <f t="shared" si="26"/>
        <v>1</v>
      </c>
      <c r="Y36" s="14">
        <f t="shared" si="27"/>
        <v>1</v>
      </c>
      <c r="Z36" s="14">
        <f t="shared" si="28"/>
        <v>1</v>
      </c>
      <c r="AA36" s="14">
        <f t="shared" si="29"/>
        <v>1</v>
      </c>
    </row>
    <row r="38" spans="1:27" ht="38.25" customHeight="1" x14ac:dyDescent="0.2">
      <c r="A38" s="134" t="s">
        <v>499</v>
      </c>
    </row>
  </sheetData>
  <mergeCells count="6">
    <mergeCell ref="A22:L22"/>
    <mergeCell ref="O22:AA22"/>
    <mergeCell ref="A1:L1"/>
    <mergeCell ref="A2:L2"/>
    <mergeCell ref="O1:AA1"/>
    <mergeCell ref="O2:AA2"/>
  </mergeCells>
  <phoneticPr fontId="9" type="noConversion"/>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EFC2C0-AA07-405B-96AD-870CCF11DC3C}">
  <dimension ref="A1:L38"/>
  <sheetViews>
    <sheetView workbookViewId="0">
      <selection activeCell="A38" sqref="A38"/>
    </sheetView>
  </sheetViews>
  <sheetFormatPr baseColWidth="10" defaultRowHeight="12.75" x14ac:dyDescent="0.2"/>
  <cols>
    <col min="1" max="1" width="24.85546875" bestFit="1" customWidth="1"/>
  </cols>
  <sheetData>
    <row r="1" spans="1:12" s="1" customFormat="1" ht="15" x14ac:dyDescent="0.2">
      <c r="A1" s="124" t="s">
        <v>257</v>
      </c>
      <c r="B1" s="124"/>
      <c r="C1" s="124"/>
      <c r="D1" s="124"/>
      <c r="E1" s="124"/>
      <c r="F1" s="124"/>
      <c r="G1" s="124"/>
      <c r="H1" s="124"/>
      <c r="I1" s="124"/>
      <c r="J1" s="124"/>
      <c r="K1" s="124"/>
      <c r="L1" s="124"/>
    </row>
    <row r="2" spans="1:12" ht="15" x14ac:dyDescent="0.2">
      <c r="A2" s="125" t="s">
        <v>230</v>
      </c>
      <c r="B2" s="125"/>
      <c r="C2" s="125"/>
      <c r="D2" s="125"/>
      <c r="E2" s="125"/>
      <c r="F2" s="125"/>
      <c r="G2" s="125"/>
      <c r="H2" s="125"/>
      <c r="I2" s="125"/>
      <c r="J2" s="125"/>
      <c r="K2" s="125"/>
      <c r="L2" s="125"/>
    </row>
    <row r="3" spans="1:12" ht="51" x14ac:dyDescent="0.2">
      <c r="A3" s="5" t="s">
        <v>232</v>
      </c>
      <c r="B3" s="7" t="s">
        <v>203</v>
      </c>
      <c r="C3" s="7" t="s">
        <v>142</v>
      </c>
      <c r="D3" s="7" t="s">
        <v>258</v>
      </c>
      <c r="E3" s="7" t="s">
        <v>180</v>
      </c>
      <c r="F3" s="7" t="s">
        <v>258</v>
      </c>
      <c r="G3" s="7" t="s">
        <v>259</v>
      </c>
      <c r="H3" s="7" t="s">
        <v>160</v>
      </c>
      <c r="I3" s="7" t="s">
        <v>260</v>
      </c>
      <c r="J3" s="7" t="s">
        <v>261</v>
      </c>
      <c r="K3" s="7" t="s">
        <v>262</v>
      </c>
      <c r="L3" s="7" t="s">
        <v>135</v>
      </c>
    </row>
    <row r="4" spans="1:12" x14ac:dyDescent="0.2">
      <c r="A4" s="6" t="s">
        <v>233</v>
      </c>
      <c r="B4" s="6" t="s">
        <v>256</v>
      </c>
      <c r="C4" s="6" t="s">
        <v>144</v>
      </c>
      <c r="D4" s="6" t="s">
        <v>182</v>
      </c>
      <c r="E4" s="6" t="s">
        <v>183</v>
      </c>
      <c r="F4" s="6" t="s">
        <v>184</v>
      </c>
      <c r="G4" s="6" t="s">
        <v>143</v>
      </c>
      <c r="H4" s="6" t="s">
        <v>153</v>
      </c>
      <c r="I4" s="6" t="s">
        <v>211</v>
      </c>
      <c r="J4" s="6" t="s">
        <v>162</v>
      </c>
      <c r="K4" s="6" t="s">
        <v>137</v>
      </c>
      <c r="L4" s="6" t="s">
        <v>61</v>
      </c>
    </row>
    <row r="5" spans="1:12" x14ac:dyDescent="0.2">
      <c r="A5" s="8" t="s">
        <v>214</v>
      </c>
      <c r="B5" s="9">
        <v>2166482</v>
      </c>
      <c r="C5" s="9">
        <v>661858</v>
      </c>
      <c r="D5" s="9">
        <v>2923436</v>
      </c>
      <c r="E5" s="9">
        <v>212389</v>
      </c>
      <c r="F5" s="9">
        <v>599278</v>
      </c>
      <c r="G5" s="9">
        <v>741245</v>
      </c>
      <c r="H5" s="9">
        <v>3902142</v>
      </c>
      <c r="I5" s="9">
        <v>4764206</v>
      </c>
      <c r="J5" s="9">
        <v>3335973.5</v>
      </c>
      <c r="K5" s="9">
        <v>4192112.7142857141</v>
      </c>
      <c r="L5" s="9">
        <v>533425</v>
      </c>
    </row>
    <row r="6" spans="1:12" x14ac:dyDescent="0.2">
      <c r="A6" s="8" t="s">
        <v>215</v>
      </c>
      <c r="B6" s="9">
        <v>171497</v>
      </c>
      <c r="C6" s="9">
        <v>0</v>
      </c>
      <c r="D6" s="9">
        <v>1070505.5</v>
      </c>
      <c r="E6" s="9">
        <v>53999</v>
      </c>
      <c r="F6" s="9">
        <v>51439</v>
      </c>
      <c r="G6" s="9">
        <v>1637434.5</v>
      </c>
      <c r="H6" s="9">
        <v>171731</v>
      </c>
      <c r="I6" s="9">
        <v>365864</v>
      </c>
      <c r="J6" s="9">
        <v>126962.5</v>
      </c>
      <c r="K6" s="9">
        <v>151508.85714285713</v>
      </c>
      <c r="L6" s="9">
        <v>465771</v>
      </c>
    </row>
    <row r="7" spans="1:12" x14ac:dyDescent="0.2">
      <c r="A7" s="8" t="s">
        <v>216</v>
      </c>
      <c r="B7" s="9">
        <v>13243488</v>
      </c>
      <c r="C7" s="9">
        <v>140067</v>
      </c>
      <c r="D7" s="9">
        <v>1965461</v>
      </c>
      <c r="E7" s="9">
        <v>178186</v>
      </c>
      <c r="F7" s="9">
        <v>970865.5</v>
      </c>
      <c r="G7" s="9">
        <v>1759027</v>
      </c>
      <c r="H7" s="9">
        <v>3078098</v>
      </c>
      <c r="I7" s="9">
        <v>13627297.5</v>
      </c>
      <c r="J7" s="9">
        <v>1530569.5</v>
      </c>
      <c r="K7" s="9">
        <v>4367722.7142857146</v>
      </c>
      <c r="L7" s="9">
        <v>55305</v>
      </c>
    </row>
    <row r="8" spans="1:12" x14ac:dyDescent="0.2">
      <c r="A8" s="8" t="s">
        <v>217</v>
      </c>
      <c r="B8" s="9">
        <v>2118436</v>
      </c>
      <c r="C8" s="9">
        <v>10207</v>
      </c>
      <c r="D8" s="9">
        <v>1637137.5</v>
      </c>
      <c r="E8" s="9">
        <v>344283</v>
      </c>
      <c r="F8" s="9">
        <v>1033202</v>
      </c>
      <c r="G8" s="9">
        <v>913859.5</v>
      </c>
      <c r="H8" s="9">
        <v>1253682</v>
      </c>
      <c r="I8" s="9">
        <v>5408403</v>
      </c>
      <c r="J8" s="9">
        <v>1469397.5</v>
      </c>
      <c r="K8" s="9">
        <v>2645616.8571428573</v>
      </c>
      <c r="L8" s="9">
        <v>775768</v>
      </c>
    </row>
    <row r="9" spans="1:12" x14ac:dyDescent="0.2">
      <c r="A9" s="8" t="s">
        <v>218</v>
      </c>
      <c r="B9" s="9">
        <v>0</v>
      </c>
      <c r="C9" s="9">
        <v>0</v>
      </c>
      <c r="D9" s="9">
        <v>2079273</v>
      </c>
      <c r="E9" s="9">
        <v>0</v>
      </c>
      <c r="F9" s="9">
        <v>1740785.5</v>
      </c>
      <c r="G9" s="9">
        <v>1661175.5</v>
      </c>
      <c r="H9" s="9">
        <v>0</v>
      </c>
      <c r="I9" s="9">
        <v>0</v>
      </c>
      <c r="J9" s="9">
        <v>0</v>
      </c>
      <c r="K9" s="9">
        <v>0</v>
      </c>
      <c r="L9" s="9">
        <v>0</v>
      </c>
    </row>
    <row r="10" spans="1:12" x14ac:dyDescent="0.2">
      <c r="A10" s="8" t="s">
        <v>219</v>
      </c>
      <c r="B10" s="9">
        <v>30538183</v>
      </c>
      <c r="C10" s="9">
        <v>4551891</v>
      </c>
      <c r="D10" s="9">
        <v>11596217.5</v>
      </c>
      <c r="E10" s="9">
        <v>1862458</v>
      </c>
      <c r="F10" s="9">
        <v>10414166.5</v>
      </c>
      <c r="G10" s="9">
        <v>7944928</v>
      </c>
      <c r="H10" s="9">
        <v>11173352</v>
      </c>
      <c r="I10" s="9">
        <v>32462827.5</v>
      </c>
      <c r="J10" s="9">
        <v>6614456.5</v>
      </c>
      <c r="K10" s="9">
        <v>12050446.857142856</v>
      </c>
      <c r="L10" s="9">
        <v>2563792</v>
      </c>
    </row>
    <row r="11" spans="1:12" x14ac:dyDescent="0.2">
      <c r="A11" s="8" t="s">
        <v>220</v>
      </c>
      <c r="B11" s="9">
        <v>3052325</v>
      </c>
      <c r="C11" s="9">
        <v>0</v>
      </c>
      <c r="D11" s="9">
        <v>803951</v>
      </c>
      <c r="E11" s="9">
        <v>64569</v>
      </c>
      <c r="F11" s="9">
        <v>61507.5</v>
      </c>
      <c r="G11" s="9">
        <v>39483</v>
      </c>
      <c r="H11" s="9">
        <v>0</v>
      </c>
      <c r="I11" s="9">
        <v>4243198.5</v>
      </c>
      <c r="J11" s="9">
        <v>44487</v>
      </c>
      <c r="K11" s="9">
        <v>67139.428571428565</v>
      </c>
      <c r="L11" s="9">
        <v>0</v>
      </c>
    </row>
    <row r="12" spans="1:12" x14ac:dyDescent="0.2">
      <c r="A12" s="8" t="s">
        <v>221</v>
      </c>
      <c r="B12" s="9">
        <v>0</v>
      </c>
      <c r="C12" s="9">
        <v>3114670</v>
      </c>
      <c r="D12" s="9">
        <v>191437.5</v>
      </c>
      <c r="E12" s="9">
        <v>82929</v>
      </c>
      <c r="F12" s="9">
        <v>1911561.5</v>
      </c>
      <c r="G12" s="9">
        <v>9991061</v>
      </c>
      <c r="H12" s="9">
        <v>3584027</v>
      </c>
      <c r="I12" s="9">
        <v>288654.5</v>
      </c>
      <c r="J12" s="9">
        <v>2704706.5</v>
      </c>
      <c r="K12" s="9">
        <v>4353753.8571428573</v>
      </c>
      <c r="L12" s="9">
        <v>2834663</v>
      </c>
    </row>
    <row r="13" spans="1:12" s="1" customFormat="1" x14ac:dyDescent="0.2">
      <c r="A13" s="6" t="s">
        <v>227</v>
      </c>
      <c r="B13" s="6">
        <f>SUM(B5:B12)</f>
        <v>51290411</v>
      </c>
      <c r="C13" s="6">
        <f t="shared" ref="C13:L13" si="0">SUM(C5:C12)</f>
        <v>8478693</v>
      </c>
      <c r="D13" s="6">
        <f t="shared" si="0"/>
        <v>22267419</v>
      </c>
      <c r="E13" s="6">
        <f t="shared" si="0"/>
        <v>2798813</v>
      </c>
      <c r="F13" s="6">
        <f t="shared" si="0"/>
        <v>16782805.5</v>
      </c>
      <c r="G13" s="6">
        <f t="shared" si="0"/>
        <v>24688213.5</v>
      </c>
      <c r="H13" s="6">
        <f t="shared" si="0"/>
        <v>23163032</v>
      </c>
      <c r="I13" s="6">
        <f t="shared" si="0"/>
        <v>61160451</v>
      </c>
      <c r="J13" s="6">
        <f t="shared" si="0"/>
        <v>15826553</v>
      </c>
      <c r="K13" s="6">
        <f t="shared" si="0"/>
        <v>27828301.285714287</v>
      </c>
      <c r="L13" s="6">
        <f t="shared" si="0"/>
        <v>7228724</v>
      </c>
    </row>
    <row r="14" spans="1:12" x14ac:dyDescent="0.2">
      <c r="A14" s="8" t="s">
        <v>222</v>
      </c>
      <c r="B14" s="9">
        <v>1361262</v>
      </c>
      <c r="C14" s="9">
        <v>828412</v>
      </c>
      <c r="D14" s="9">
        <v>1066603.5</v>
      </c>
      <c r="E14" s="9">
        <v>95644</v>
      </c>
      <c r="F14" s="9">
        <v>2542716</v>
      </c>
      <c r="G14" s="9">
        <v>3959474</v>
      </c>
      <c r="H14" s="9">
        <v>298617</v>
      </c>
      <c r="I14" s="9">
        <v>2084831</v>
      </c>
      <c r="J14" s="9">
        <v>3319613.5</v>
      </c>
      <c r="K14" s="9">
        <v>1460288.142857143</v>
      </c>
      <c r="L14" s="9">
        <v>610413</v>
      </c>
    </row>
    <row r="15" spans="1:12" x14ac:dyDescent="0.2">
      <c r="A15" s="8" t="s">
        <v>223</v>
      </c>
      <c r="B15" s="9">
        <v>587645</v>
      </c>
      <c r="C15" s="9">
        <v>145018</v>
      </c>
      <c r="D15" s="9">
        <v>509430.5</v>
      </c>
      <c r="E15" s="9">
        <v>23463</v>
      </c>
      <c r="F15" s="9">
        <v>154478</v>
      </c>
      <c r="G15" s="9">
        <v>315366</v>
      </c>
      <c r="H15" s="9">
        <v>731940</v>
      </c>
      <c r="I15" s="9">
        <v>8842821</v>
      </c>
      <c r="J15" s="9">
        <v>644363.5</v>
      </c>
      <c r="K15" s="9">
        <v>120742</v>
      </c>
      <c r="L15" s="9">
        <v>0</v>
      </c>
    </row>
    <row r="16" spans="1:12" x14ac:dyDescent="0.2">
      <c r="A16" s="8" t="s">
        <v>224</v>
      </c>
      <c r="B16" s="9">
        <v>2567816</v>
      </c>
      <c r="C16" s="9">
        <v>526973</v>
      </c>
      <c r="D16" s="9">
        <v>1835815</v>
      </c>
      <c r="E16" s="9">
        <v>19868</v>
      </c>
      <c r="F16" s="9">
        <v>538403.5</v>
      </c>
      <c r="G16" s="9">
        <v>1295880</v>
      </c>
      <c r="H16" s="9">
        <v>142448</v>
      </c>
      <c r="I16" s="9">
        <v>718180</v>
      </c>
      <c r="J16" s="9">
        <v>125805</v>
      </c>
      <c r="K16" s="9">
        <v>88659.428571428565</v>
      </c>
      <c r="L16" s="9">
        <v>55274</v>
      </c>
    </row>
    <row r="17" spans="1:12" s="1" customFormat="1" x14ac:dyDescent="0.2">
      <c r="A17" s="6" t="s">
        <v>228</v>
      </c>
      <c r="B17" s="6">
        <f>SUM(B14:B16)</f>
        <v>4516723</v>
      </c>
      <c r="C17" s="6">
        <f t="shared" ref="C17:L17" si="1">SUM(C14:C16)</f>
        <v>1500403</v>
      </c>
      <c r="D17" s="6">
        <f t="shared" si="1"/>
        <v>3411849</v>
      </c>
      <c r="E17" s="6">
        <f t="shared" si="1"/>
        <v>138975</v>
      </c>
      <c r="F17" s="6">
        <f t="shared" si="1"/>
        <v>3235597.5</v>
      </c>
      <c r="G17" s="6">
        <f t="shared" si="1"/>
        <v>5570720</v>
      </c>
      <c r="H17" s="6">
        <f t="shared" si="1"/>
        <v>1173005</v>
      </c>
      <c r="I17" s="6">
        <f t="shared" si="1"/>
        <v>11645832</v>
      </c>
      <c r="J17" s="6">
        <f t="shared" si="1"/>
        <v>4089782</v>
      </c>
      <c r="K17" s="6">
        <f t="shared" si="1"/>
        <v>1669689.5714285716</v>
      </c>
      <c r="L17" s="6">
        <f t="shared" si="1"/>
        <v>665687</v>
      </c>
    </row>
    <row r="18" spans="1:12" s="1" customFormat="1" x14ac:dyDescent="0.2">
      <c r="A18" s="6" t="s">
        <v>3</v>
      </c>
      <c r="B18" s="6">
        <f>+B17+B13</f>
        <v>55807134</v>
      </c>
      <c r="C18" s="6">
        <f t="shared" ref="C18:L18" si="2">+C17+C13</f>
        <v>9979096</v>
      </c>
      <c r="D18" s="6">
        <f t="shared" si="2"/>
        <v>25679268</v>
      </c>
      <c r="E18" s="6">
        <f t="shared" si="2"/>
        <v>2937788</v>
      </c>
      <c r="F18" s="6">
        <f t="shared" si="2"/>
        <v>20018403</v>
      </c>
      <c r="G18" s="6">
        <f t="shared" si="2"/>
        <v>30258933.5</v>
      </c>
      <c r="H18" s="6">
        <f t="shared" si="2"/>
        <v>24336037</v>
      </c>
      <c r="I18" s="6">
        <f t="shared" si="2"/>
        <v>72806283</v>
      </c>
      <c r="J18" s="6">
        <f t="shared" si="2"/>
        <v>19916335</v>
      </c>
      <c r="K18" s="6">
        <f t="shared" si="2"/>
        <v>29497990.857142858</v>
      </c>
      <c r="L18" s="6">
        <f t="shared" si="2"/>
        <v>7894411</v>
      </c>
    </row>
    <row r="19" spans="1:12" x14ac:dyDescent="0.2">
      <c r="A19" s="8" t="s">
        <v>225</v>
      </c>
      <c r="B19" s="9">
        <v>13701</v>
      </c>
      <c r="C19" s="9">
        <v>871</v>
      </c>
      <c r="D19" s="9">
        <v>2236</v>
      </c>
      <c r="E19" s="9">
        <v>450</v>
      </c>
      <c r="F19" s="9">
        <v>911</v>
      </c>
      <c r="G19" s="9">
        <v>3266</v>
      </c>
      <c r="H19" s="9">
        <v>1460</v>
      </c>
      <c r="I19" s="9">
        <v>67564</v>
      </c>
      <c r="J19" s="9">
        <v>2985</v>
      </c>
      <c r="K19" s="9">
        <v>23149</v>
      </c>
      <c r="L19" s="9">
        <v>251</v>
      </c>
    </row>
    <row r="20" spans="1:12" x14ac:dyDescent="0.2">
      <c r="A20" s="8" t="s">
        <v>226</v>
      </c>
      <c r="B20" s="9">
        <v>6</v>
      </c>
      <c r="C20" s="9">
        <v>3</v>
      </c>
      <c r="D20" s="9">
        <v>4</v>
      </c>
      <c r="E20" s="9">
        <v>2</v>
      </c>
      <c r="F20" s="9">
        <v>2</v>
      </c>
      <c r="G20" s="9">
        <v>4</v>
      </c>
      <c r="H20" s="9">
        <v>1</v>
      </c>
      <c r="I20" s="9">
        <v>49</v>
      </c>
      <c r="J20" s="9">
        <v>62</v>
      </c>
      <c r="K20" s="9">
        <v>349</v>
      </c>
      <c r="L20" s="9">
        <v>1</v>
      </c>
    </row>
    <row r="22" spans="1:12" x14ac:dyDescent="0.2">
      <c r="A22" s="123" t="s">
        <v>234</v>
      </c>
      <c r="B22" s="123"/>
      <c r="C22" s="123"/>
      <c r="D22" s="123"/>
      <c r="E22" s="123"/>
      <c r="F22" s="123"/>
      <c r="G22" s="123"/>
      <c r="H22" s="123"/>
      <c r="I22" s="123"/>
      <c r="J22" s="123"/>
      <c r="K22" s="123"/>
      <c r="L22" s="123"/>
    </row>
    <row r="23" spans="1:12" x14ac:dyDescent="0.2">
      <c r="A23" s="10" t="s">
        <v>235</v>
      </c>
      <c r="B23" s="11">
        <f t="shared" ref="B23:B36" si="3">+B5/$B$18</f>
        <v>3.8820879065389738E-2</v>
      </c>
      <c r="C23" s="11">
        <f>+C5/$C$18</f>
        <v>6.6324444619031628E-2</v>
      </c>
      <c r="D23" s="11">
        <f>+D5/$D$18</f>
        <v>0.113844210824078</v>
      </c>
      <c r="E23" s="11">
        <f>+E5/$E$18</f>
        <v>7.2295550257540711E-2</v>
      </c>
      <c r="F23" s="11">
        <f>+F5/$F$18</f>
        <v>2.9936354063808186E-2</v>
      </c>
      <c r="G23" s="11">
        <f>+G5/$G$18</f>
        <v>2.4496732510417129E-2</v>
      </c>
      <c r="H23" s="11">
        <f>+H5/$H$18</f>
        <v>0.16034418422358579</v>
      </c>
      <c r="I23" s="11">
        <f>+I5/$I$18</f>
        <v>6.5436742595415834E-2</v>
      </c>
      <c r="J23" s="11">
        <f>+J5/$J$18</f>
        <v>0.16749936672585594</v>
      </c>
      <c r="K23" s="11">
        <f>+K5/$K$18</f>
        <v>0.14211519471234108</v>
      </c>
      <c r="L23" s="11">
        <f>+L5/$L$18</f>
        <v>6.7569955503963497E-2</v>
      </c>
    </row>
    <row r="24" spans="1:12" x14ac:dyDescent="0.2">
      <c r="A24" s="12" t="s">
        <v>236</v>
      </c>
      <c r="B24" s="11">
        <f t="shared" si="3"/>
        <v>3.0730300538278853E-3</v>
      </c>
      <c r="C24" s="11">
        <f t="shared" ref="C24:C36" si="4">+C6/$C$18</f>
        <v>0</v>
      </c>
      <c r="D24" s="11">
        <f t="shared" ref="D24:D36" si="5">+D6/$D$18</f>
        <v>4.1687539535784274E-2</v>
      </c>
      <c r="E24" s="11">
        <f t="shared" ref="E24:E36" si="6">+E6/$E$18</f>
        <v>1.8380836193762108E-2</v>
      </c>
      <c r="F24" s="11">
        <f t="shared" ref="F24:F36" si="7">+F6/$F$18</f>
        <v>2.5695855958140119E-3</v>
      </c>
      <c r="G24" s="11">
        <f t="shared" ref="G24:G36" si="8">+G6/$G$18</f>
        <v>5.4114085018892026E-2</v>
      </c>
      <c r="H24" s="11">
        <f t="shared" ref="H24:H36" si="9">+H6/$H$18</f>
        <v>7.0566542942057491E-3</v>
      </c>
      <c r="I24" s="11">
        <f t="shared" ref="I24:I36" si="10">+I6/$I$18</f>
        <v>5.0251706985233674E-3</v>
      </c>
      <c r="J24" s="11">
        <f t="shared" ref="J24:J36" si="11">+J6/$J$18</f>
        <v>6.3747923500985498E-3</v>
      </c>
      <c r="K24" s="11">
        <f t="shared" ref="K24:K36" si="12">+K6/$K$18</f>
        <v>5.136243274215053E-3</v>
      </c>
      <c r="L24" s="11">
        <f t="shared" ref="L24:L36" si="13">+L6/$L$18</f>
        <v>5.9000095130593025E-2</v>
      </c>
    </row>
    <row r="25" spans="1:12" x14ac:dyDescent="0.2">
      <c r="A25" s="12" t="s">
        <v>237</v>
      </c>
      <c r="B25" s="11">
        <f t="shared" si="3"/>
        <v>0.23730815490363652</v>
      </c>
      <c r="C25" s="11">
        <f t="shared" si="4"/>
        <v>1.4036040939980936E-2</v>
      </c>
      <c r="D25" s="11">
        <f t="shared" si="5"/>
        <v>7.6538825016351716E-2</v>
      </c>
      <c r="E25" s="11">
        <f t="shared" si="6"/>
        <v>6.0653117243313674E-2</v>
      </c>
      <c r="F25" s="11">
        <f t="shared" si="7"/>
        <v>4.8498648968151953E-2</v>
      </c>
      <c r="G25" s="11">
        <f t="shared" si="8"/>
        <v>5.8132485072548902E-2</v>
      </c>
      <c r="H25" s="11">
        <f t="shared" si="9"/>
        <v>0.1264831245941975</v>
      </c>
      <c r="I25" s="11">
        <f t="shared" si="10"/>
        <v>0.18717199860347217</v>
      </c>
      <c r="J25" s="11">
        <f t="shared" si="11"/>
        <v>7.6849957585067741E-2</v>
      </c>
      <c r="K25" s="11">
        <f t="shared" si="12"/>
        <v>0.14806848152602509</v>
      </c>
      <c r="L25" s="11">
        <f t="shared" si="13"/>
        <v>7.0055891440159376E-3</v>
      </c>
    </row>
    <row r="26" spans="1:12" x14ac:dyDescent="0.2">
      <c r="A26" s="12" t="s">
        <v>238</v>
      </c>
      <c r="B26" s="11">
        <f t="shared" si="3"/>
        <v>3.7959949708221891E-2</v>
      </c>
      <c r="C26" s="11">
        <f t="shared" si="4"/>
        <v>1.0228381408496322E-3</v>
      </c>
      <c r="D26" s="11">
        <f t="shared" si="5"/>
        <v>6.3753277546696421E-2</v>
      </c>
      <c r="E26" s="11">
        <f t="shared" si="6"/>
        <v>0.11719123367649402</v>
      </c>
      <c r="F26" s="11">
        <f t="shared" si="7"/>
        <v>5.1612608658143211E-2</v>
      </c>
      <c r="G26" s="11">
        <f t="shared" si="8"/>
        <v>3.0201312283527772E-2</v>
      </c>
      <c r="H26" s="11">
        <f t="shared" si="9"/>
        <v>5.1515454221243991E-2</v>
      </c>
      <c r="I26" s="11">
        <f t="shared" si="10"/>
        <v>7.4284838851064544E-2</v>
      </c>
      <c r="J26" s="11">
        <f t="shared" si="11"/>
        <v>7.3778508947554861E-2</v>
      </c>
      <c r="K26" s="11">
        <f t="shared" si="12"/>
        <v>8.9688035702344404E-2</v>
      </c>
      <c r="L26" s="11">
        <f t="shared" si="13"/>
        <v>9.826800251469045E-2</v>
      </c>
    </row>
    <row r="27" spans="1:12" x14ac:dyDescent="0.2">
      <c r="A27" s="12" t="s">
        <v>239</v>
      </c>
      <c r="B27" s="11">
        <f t="shared" si="3"/>
        <v>0</v>
      </c>
      <c r="C27" s="11">
        <f t="shared" si="4"/>
        <v>0</v>
      </c>
      <c r="D27" s="11">
        <f t="shared" si="5"/>
        <v>8.0970882814883974E-2</v>
      </c>
      <c r="E27" s="11">
        <f t="shared" si="6"/>
        <v>0</v>
      </c>
      <c r="F27" s="11">
        <f t="shared" si="7"/>
        <v>8.6959259437428646E-2</v>
      </c>
      <c r="G27" s="11">
        <f t="shared" si="8"/>
        <v>5.4898679756839416E-2</v>
      </c>
      <c r="H27" s="11">
        <f t="shared" si="9"/>
        <v>0</v>
      </c>
      <c r="I27" s="11">
        <f t="shared" si="10"/>
        <v>0</v>
      </c>
      <c r="J27" s="11">
        <f t="shared" si="11"/>
        <v>0</v>
      </c>
      <c r="K27" s="11">
        <f t="shared" si="12"/>
        <v>0</v>
      </c>
      <c r="L27" s="11">
        <f t="shared" si="13"/>
        <v>0</v>
      </c>
    </row>
    <row r="28" spans="1:12" x14ac:dyDescent="0.2">
      <c r="A28" s="12" t="s">
        <v>240</v>
      </c>
      <c r="B28" s="11">
        <f t="shared" si="3"/>
        <v>0.54720930481755259</v>
      </c>
      <c r="C28" s="11">
        <f t="shared" si="4"/>
        <v>0.4561426205339642</v>
      </c>
      <c r="D28" s="11">
        <f t="shared" si="5"/>
        <v>0.45157897413586712</v>
      </c>
      <c r="E28" s="11">
        <f t="shared" si="6"/>
        <v>0.633966099664101</v>
      </c>
      <c r="F28" s="11">
        <f t="shared" si="7"/>
        <v>0.52022963570071001</v>
      </c>
      <c r="G28" s="11">
        <f t="shared" si="8"/>
        <v>0.26256470671710885</v>
      </c>
      <c r="H28" s="11">
        <f t="shared" si="9"/>
        <v>0.45912783580991434</v>
      </c>
      <c r="I28" s="11">
        <f t="shared" si="10"/>
        <v>0.44587947856093685</v>
      </c>
      <c r="J28" s="11">
        <f t="shared" si="11"/>
        <v>0.33211213308070986</v>
      </c>
      <c r="K28" s="11">
        <f t="shared" si="12"/>
        <v>0.40851754668656942</v>
      </c>
      <c r="L28" s="11">
        <f t="shared" si="13"/>
        <v>0.32476039061052181</v>
      </c>
    </row>
    <row r="29" spans="1:12" x14ac:dyDescent="0.2">
      <c r="A29" s="12" t="s">
        <v>241</v>
      </c>
      <c r="B29" s="11">
        <f t="shared" si="3"/>
        <v>5.4694172254034765E-2</v>
      </c>
      <c r="C29" s="11">
        <f t="shared" si="4"/>
        <v>0</v>
      </c>
      <c r="D29" s="11">
        <f t="shared" si="5"/>
        <v>3.1307395522333421E-2</v>
      </c>
      <c r="E29" s="11">
        <f t="shared" si="6"/>
        <v>2.1978781314376666E-2</v>
      </c>
      <c r="F29" s="11">
        <f t="shared" si="7"/>
        <v>3.0725477951462962E-3</v>
      </c>
      <c r="G29" s="11">
        <f t="shared" si="8"/>
        <v>1.3048377927794448E-3</v>
      </c>
      <c r="H29" s="11">
        <f t="shared" si="9"/>
        <v>0</v>
      </c>
      <c r="I29" s="11">
        <f t="shared" si="10"/>
        <v>5.8280663771834086E-2</v>
      </c>
      <c r="J29" s="11">
        <f t="shared" si="11"/>
        <v>2.2336941008473696E-3</v>
      </c>
      <c r="K29" s="11">
        <f t="shared" si="12"/>
        <v>2.276067848030095E-3</v>
      </c>
      <c r="L29" s="11">
        <f t="shared" si="13"/>
        <v>0</v>
      </c>
    </row>
    <row r="30" spans="1:12" x14ac:dyDescent="0.2">
      <c r="A30" s="12" t="s">
        <v>242</v>
      </c>
      <c r="B30" s="11">
        <f t="shared" si="3"/>
        <v>0</v>
      </c>
      <c r="C30" s="11">
        <f t="shared" si="4"/>
        <v>0.3121194545077029</v>
      </c>
      <c r="D30" s="11">
        <f t="shared" si="5"/>
        <v>7.4549438091459615E-3</v>
      </c>
      <c r="E30" s="11">
        <f t="shared" si="6"/>
        <v>2.8228381353589845E-2</v>
      </c>
      <c r="F30" s="11">
        <f t="shared" si="7"/>
        <v>9.5490209683559674E-2</v>
      </c>
      <c r="G30" s="11">
        <f t="shared" si="8"/>
        <v>0.33018549711938788</v>
      </c>
      <c r="H30" s="11">
        <f t="shared" si="9"/>
        <v>0.14727241744413849</v>
      </c>
      <c r="I30" s="11">
        <f t="shared" si="10"/>
        <v>3.9646921681196117E-3</v>
      </c>
      <c r="J30" s="11">
        <f t="shared" si="11"/>
        <v>0.13580342467627704</v>
      </c>
      <c r="K30" s="11">
        <f t="shared" si="12"/>
        <v>0.1475949286928675</v>
      </c>
      <c r="L30" s="11">
        <f t="shared" si="13"/>
        <v>0.35907213343718741</v>
      </c>
    </row>
    <row r="31" spans="1:12" x14ac:dyDescent="0.2">
      <c r="A31" s="13" t="s">
        <v>243</v>
      </c>
      <c r="B31" s="14">
        <f t="shared" si="3"/>
        <v>0.91906549080266331</v>
      </c>
      <c r="C31" s="14">
        <f t="shared" si="4"/>
        <v>0.84964539874152933</v>
      </c>
      <c r="D31" s="14">
        <f t="shared" si="5"/>
        <v>0.86713604920514087</v>
      </c>
      <c r="E31" s="14">
        <f t="shared" si="6"/>
        <v>0.95269399970317803</v>
      </c>
      <c r="F31" s="14">
        <f t="shared" si="7"/>
        <v>0.83836884990276195</v>
      </c>
      <c r="G31" s="14">
        <f t="shared" si="8"/>
        <v>0.81589833627150143</v>
      </c>
      <c r="H31" s="14">
        <f t="shared" si="9"/>
        <v>0.95179967058728587</v>
      </c>
      <c r="I31" s="14">
        <f t="shared" si="10"/>
        <v>0.84004358524936651</v>
      </c>
      <c r="J31" s="14">
        <f t="shared" si="11"/>
        <v>0.79465187746641142</v>
      </c>
      <c r="K31" s="14">
        <f t="shared" si="12"/>
        <v>0.94339649844239271</v>
      </c>
      <c r="L31" s="14">
        <f t="shared" si="13"/>
        <v>0.91567616634097215</v>
      </c>
    </row>
    <row r="32" spans="1:12" x14ac:dyDescent="0.2">
      <c r="A32" s="12" t="s">
        <v>244</v>
      </c>
      <c r="B32" s="11">
        <f t="shared" si="3"/>
        <v>2.4392257807039509E-2</v>
      </c>
      <c r="C32" s="11">
        <f t="shared" si="4"/>
        <v>8.3014733999953502E-2</v>
      </c>
      <c r="D32" s="11">
        <f t="shared" si="5"/>
        <v>4.1535588163961683E-2</v>
      </c>
      <c r="E32" s="11">
        <f t="shared" si="6"/>
        <v>3.2556467655256265E-2</v>
      </c>
      <c r="F32" s="11">
        <f t="shared" si="7"/>
        <v>0.12701892353750696</v>
      </c>
      <c r="G32" s="11">
        <f t="shared" si="8"/>
        <v>0.13085305865125749</v>
      </c>
      <c r="H32" s="11">
        <f t="shared" si="9"/>
        <v>1.2270568129067193E-2</v>
      </c>
      <c r="I32" s="11">
        <f t="shared" si="10"/>
        <v>2.8635317092070199E-2</v>
      </c>
      <c r="J32" s="11">
        <f t="shared" si="11"/>
        <v>0.16667793045256571</v>
      </c>
      <c r="K32" s="11">
        <f t="shared" si="12"/>
        <v>4.9504664569503663E-2</v>
      </c>
      <c r="L32" s="11">
        <f t="shared" si="13"/>
        <v>7.7322171343751925E-2</v>
      </c>
    </row>
    <row r="33" spans="1:12" x14ac:dyDescent="0.2">
      <c r="A33" s="12" t="s">
        <v>245</v>
      </c>
      <c r="B33" s="11">
        <f t="shared" si="3"/>
        <v>1.0529926156035893E-2</v>
      </c>
      <c r="C33" s="11">
        <f t="shared" si="4"/>
        <v>1.4532178065027133E-2</v>
      </c>
      <c r="D33" s="11">
        <f t="shared" si="5"/>
        <v>1.9838201774287335E-2</v>
      </c>
      <c r="E33" s="11">
        <f t="shared" si="6"/>
        <v>7.9866212265827206E-3</v>
      </c>
      <c r="F33" s="11">
        <f t="shared" si="7"/>
        <v>7.7167993870440113E-3</v>
      </c>
      <c r="G33" s="11">
        <f t="shared" si="8"/>
        <v>1.0422244392717939E-2</v>
      </c>
      <c r="H33" s="11">
        <f t="shared" si="9"/>
        <v>3.0076384252703099E-2</v>
      </c>
      <c r="I33" s="11">
        <f t="shared" si="10"/>
        <v>0.12145683910274611</v>
      </c>
      <c r="J33" s="11">
        <f t="shared" si="11"/>
        <v>3.2353517853560908E-2</v>
      </c>
      <c r="K33" s="11">
        <f t="shared" si="12"/>
        <v>4.0932279281238795E-3</v>
      </c>
      <c r="L33" s="11">
        <f t="shared" si="13"/>
        <v>0</v>
      </c>
    </row>
    <row r="34" spans="1:12" x14ac:dyDescent="0.2">
      <c r="A34" s="12" t="s">
        <v>246</v>
      </c>
      <c r="B34" s="11">
        <f t="shared" si="3"/>
        <v>4.601232523426127E-2</v>
      </c>
      <c r="C34" s="11">
        <f t="shared" si="4"/>
        <v>5.2807689193490069E-2</v>
      </c>
      <c r="D34" s="11">
        <f t="shared" si="5"/>
        <v>7.1490160856610085E-2</v>
      </c>
      <c r="E34" s="11">
        <f t="shared" si="6"/>
        <v>6.7629114149829733E-3</v>
      </c>
      <c r="F34" s="11">
        <f t="shared" si="7"/>
        <v>2.6895427172687052E-2</v>
      </c>
      <c r="G34" s="11">
        <f t="shared" si="8"/>
        <v>4.2826360684523133E-2</v>
      </c>
      <c r="H34" s="11">
        <f t="shared" si="9"/>
        <v>5.8533770309438628E-3</v>
      </c>
      <c r="I34" s="11">
        <f t="shared" si="10"/>
        <v>9.8642585558172229E-3</v>
      </c>
      <c r="J34" s="11">
        <f t="shared" si="11"/>
        <v>6.3166742274620305E-3</v>
      </c>
      <c r="K34" s="11">
        <f t="shared" si="12"/>
        <v>3.0056090599797553E-3</v>
      </c>
      <c r="L34" s="11">
        <f t="shared" si="13"/>
        <v>7.0016623152759595E-3</v>
      </c>
    </row>
    <row r="35" spans="1:12" x14ac:dyDescent="0.2">
      <c r="A35" s="13" t="s">
        <v>247</v>
      </c>
      <c r="B35" s="14">
        <f t="shared" si="3"/>
        <v>8.0934509197336676E-2</v>
      </c>
      <c r="C35" s="14">
        <f t="shared" si="4"/>
        <v>0.15035460125847069</v>
      </c>
      <c r="D35" s="14">
        <f t="shared" si="5"/>
        <v>0.1328639507948591</v>
      </c>
      <c r="E35" s="14">
        <f t="shared" si="6"/>
        <v>4.7306000296821964E-2</v>
      </c>
      <c r="F35" s="14">
        <f t="shared" si="7"/>
        <v>0.16163115009723802</v>
      </c>
      <c r="G35" s="14">
        <f t="shared" si="8"/>
        <v>0.18410166372849857</v>
      </c>
      <c r="H35" s="14">
        <f t="shared" si="9"/>
        <v>4.8200329412714155E-2</v>
      </c>
      <c r="I35" s="14">
        <f t="shared" si="10"/>
        <v>0.15995641475063355</v>
      </c>
      <c r="J35" s="14">
        <f t="shared" si="11"/>
        <v>0.20534812253358864</v>
      </c>
      <c r="K35" s="14">
        <f t="shared" si="12"/>
        <v>5.6603501557607294E-2</v>
      </c>
      <c r="L35" s="14">
        <f t="shared" si="13"/>
        <v>8.4323833659027889E-2</v>
      </c>
    </row>
    <row r="36" spans="1:12" x14ac:dyDescent="0.2">
      <c r="A36" s="15" t="s">
        <v>3</v>
      </c>
      <c r="B36" s="14">
        <f t="shared" si="3"/>
        <v>1</v>
      </c>
      <c r="C36" s="14">
        <f t="shared" si="4"/>
        <v>1</v>
      </c>
      <c r="D36" s="14">
        <f t="shared" si="5"/>
        <v>1</v>
      </c>
      <c r="E36" s="14">
        <f t="shared" si="6"/>
        <v>1</v>
      </c>
      <c r="F36" s="14">
        <f t="shared" si="7"/>
        <v>1</v>
      </c>
      <c r="G36" s="14">
        <f t="shared" si="8"/>
        <v>1</v>
      </c>
      <c r="H36" s="14">
        <f t="shared" si="9"/>
        <v>1</v>
      </c>
      <c r="I36" s="14">
        <f t="shared" si="10"/>
        <v>1</v>
      </c>
      <c r="J36" s="14">
        <f t="shared" si="11"/>
        <v>1</v>
      </c>
      <c r="K36" s="14">
        <f t="shared" si="12"/>
        <v>1</v>
      </c>
      <c r="L36" s="14">
        <f t="shared" si="13"/>
        <v>1</v>
      </c>
    </row>
    <row r="38" spans="1:12" x14ac:dyDescent="0.2">
      <c r="A38" s="3" t="s">
        <v>499</v>
      </c>
    </row>
  </sheetData>
  <mergeCells count="3">
    <mergeCell ref="A2:L2"/>
    <mergeCell ref="A1:L1"/>
    <mergeCell ref="A22:L22"/>
  </mergeCells>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896E8DA-0D98-498B-AE7B-B14F39AAC8D3}">
  <dimension ref="A1:E38"/>
  <sheetViews>
    <sheetView workbookViewId="0">
      <selection activeCell="A38" sqref="A38"/>
    </sheetView>
  </sheetViews>
  <sheetFormatPr baseColWidth="10" defaultRowHeight="12.75" x14ac:dyDescent="0.2"/>
  <cols>
    <col min="1" max="1" width="24.85546875" bestFit="1" customWidth="1"/>
  </cols>
  <sheetData>
    <row r="1" spans="1:5" s="1" customFormat="1" ht="15" x14ac:dyDescent="0.2">
      <c r="A1" s="124" t="s">
        <v>263</v>
      </c>
      <c r="B1" s="124"/>
      <c r="C1" s="124"/>
      <c r="D1" s="124"/>
      <c r="E1" s="124"/>
    </row>
    <row r="2" spans="1:5" ht="15" x14ac:dyDescent="0.2">
      <c r="A2" s="125" t="s">
        <v>230</v>
      </c>
      <c r="B2" s="125"/>
      <c r="C2" s="125"/>
      <c r="D2" s="125"/>
      <c r="E2" s="125"/>
    </row>
    <row r="3" spans="1:5" x14ac:dyDescent="0.2">
      <c r="A3" s="5" t="s">
        <v>232</v>
      </c>
      <c r="B3" s="7" t="s">
        <v>96</v>
      </c>
      <c r="C3" s="7" t="s">
        <v>96</v>
      </c>
      <c r="D3" s="7" t="s">
        <v>96</v>
      </c>
      <c r="E3" s="7" t="s">
        <v>96</v>
      </c>
    </row>
    <row r="4" spans="1:5" x14ac:dyDescent="0.2">
      <c r="A4" s="6" t="s">
        <v>233</v>
      </c>
      <c r="B4" s="6" t="s">
        <v>99</v>
      </c>
      <c r="C4" s="6" t="s">
        <v>100</v>
      </c>
      <c r="D4" s="6" t="s">
        <v>101</v>
      </c>
      <c r="E4" s="6" t="s">
        <v>91</v>
      </c>
    </row>
    <row r="5" spans="1:5" x14ac:dyDescent="0.2">
      <c r="A5" s="8" t="s">
        <v>214</v>
      </c>
      <c r="B5" s="9">
        <v>1165294</v>
      </c>
      <c r="C5" s="9">
        <v>1167000</v>
      </c>
      <c r="D5" s="9">
        <v>1165470</v>
      </c>
      <c r="E5" s="9">
        <v>1164799</v>
      </c>
    </row>
    <row r="6" spans="1:5" x14ac:dyDescent="0.2">
      <c r="A6" s="8" t="s">
        <v>215</v>
      </c>
      <c r="B6" s="9">
        <v>172</v>
      </c>
      <c r="C6" s="9">
        <v>172</v>
      </c>
      <c r="D6" s="9">
        <v>172</v>
      </c>
      <c r="E6" s="9">
        <v>172</v>
      </c>
    </row>
    <row r="7" spans="1:5" x14ac:dyDescent="0.2">
      <c r="A7" s="8" t="s">
        <v>216</v>
      </c>
      <c r="B7" s="9">
        <v>270905</v>
      </c>
      <c r="C7" s="9">
        <v>271301</v>
      </c>
      <c r="D7" s="9">
        <v>270946</v>
      </c>
      <c r="E7" s="9">
        <v>270790</v>
      </c>
    </row>
    <row r="8" spans="1:5" x14ac:dyDescent="0.2">
      <c r="A8" s="8" t="s">
        <v>217</v>
      </c>
      <c r="B8" s="9">
        <v>811071</v>
      </c>
      <c r="C8" s="9">
        <v>812258</v>
      </c>
      <c r="D8" s="9">
        <v>811193</v>
      </c>
      <c r="E8" s="9">
        <v>810726</v>
      </c>
    </row>
    <row r="9" spans="1:5" x14ac:dyDescent="0.2">
      <c r="A9" s="8" t="s">
        <v>218</v>
      </c>
      <c r="B9" s="9">
        <v>97419</v>
      </c>
      <c r="C9" s="9">
        <v>97562</v>
      </c>
      <c r="D9" s="9">
        <v>97434</v>
      </c>
      <c r="E9" s="9">
        <v>97378</v>
      </c>
    </row>
    <row r="10" spans="1:5" x14ac:dyDescent="0.2">
      <c r="A10" s="8" t="s">
        <v>219</v>
      </c>
      <c r="B10" s="9">
        <v>1480135</v>
      </c>
      <c r="C10" s="9">
        <v>2494071</v>
      </c>
      <c r="D10" s="9">
        <v>4601129</v>
      </c>
      <c r="E10" s="9">
        <v>1085420</v>
      </c>
    </row>
    <row r="11" spans="1:5" x14ac:dyDescent="0.2">
      <c r="A11" s="8" t="s">
        <v>220</v>
      </c>
      <c r="B11" s="9">
        <v>22406</v>
      </c>
      <c r="C11" s="9">
        <v>22439</v>
      </c>
      <c r="D11" s="9">
        <v>22409</v>
      </c>
      <c r="E11" s="9">
        <v>22397</v>
      </c>
    </row>
    <row r="12" spans="1:5" x14ac:dyDescent="0.2">
      <c r="A12" s="8" t="s">
        <v>221</v>
      </c>
      <c r="B12" s="9">
        <v>1956828</v>
      </c>
      <c r="C12" s="9">
        <v>1959692</v>
      </c>
      <c r="D12" s="9">
        <v>1957123</v>
      </c>
      <c r="E12" s="9">
        <v>1955995</v>
      </c>
    </row>
    <row r="13" spans="1:5" s="1" customFormat="1" x14ac:dyDescent="0.2">
      <c r="A13" s="6" t="s">
        <v>227</v>
      </c>
      <c r="B13" s="6">
        <f>SUM(B5:B12)</f>
        <v>5804230</v>
      </c>
      <c r="C13" s="6">
        <f t="shared" ref="C13:E13" si="0">SUM(C5:C12)</f>
        <v>6824495</v>
      </c>
      <c r="D13" s="6">
        <f t="shared" si="0"/>
        <v>8925876</v>
      </c>
      <c r="E13" s="6">
        <f t="shared" si="0"/>
        <v>5407677</v>
      </c>
    </row>
    <row r="14" spans="1:5" x14ac:dyDescent="0.2">
      <c r="A14" s="8" t="s">
        <v>222</v>
      </c>
      <c r="B14" s="9">
        <v>260117</v>
      </c>
      <c r="C14" s="9">
        <v>260498</v>
      </c>
      <c r="D14" s="9">
        <v>260156</v>
      </c>
      <c r="E14" s="9">
        <v>260006</v>
      </c>
    </row>
    <row r="15" spans="1:5" x14ac:dyDescent="0.2">
      <c r="A15" s="8" t="s">
        <v>223</v>
      </c>
      <c r="B15" s="9">
        <v>0</v>
      </c>
      <c r="C15" s="9">
        <v>0</v>
      </c>
      <c r="D15" s="9">
        <v>0</v>
      </c>
      <c r="E15" s="9">
        <v>0</v>
      </c>
    </row>
    <row r="16" spans="1:5" x14ac:dyDescent="0.2">
      <c r="A16" s="8" t="s">
        <v>224</v>
      </c>
      <c r="B16" s="9">
        <v>173300</v>
      </c>
      <c r="C16" s="9">
        <v>173554</v>
      </c>
      <c r="D16" s="9">
        <v>173327</v>
      </c>
      <c r="E16" s="9">
        <v>173227</v>
      </c>
    </row>
    <row r="17" spans="1:5" s="1" customFormat="1" x14ac:dyDescent="0.2">
      <c r="A17" s="6" t="s">
        <v>228</v>
      </c>
      <c r="B17" s="6">
        <f>SUM(B14:B16)</f>
        <v>433417</v>
      </c>
      <c r="C17" s="6">
        <f t="shared" ref="C17:E17" si="1">SUM(C14:C16)</f>
        <v>434052</v>
      </c>
      <c r="D17" s="6">
        <f t="shared" si="1"/>
        <v>433483</v>
      </c>
      <c r="E17" s="6">
        <f t="shared" si="1"/>
        <v>433233</v>
      </c>
    </row>
    <row r="18" spans="1:5" s="1" customFormat="1" x14ac:dyDescent="0.2">
      <c r="A18" s="6" t="s">
        <v>3</v>
      </c>
      <c r="B18" s="6">
        <f>+B17+B13</f>
        <v>6237647</v>
      </c>
      <c r="C18" s="6">
        <f t="shared" ref="C18:E18" si="2">+C17+C13</f>
        <v>7258547</v>
      </c>
      <c r="D18" s="6">
        <f t="shared" si="2"/>
        <v>9359359</v>
      </c>
      <c r="E18" s="6">
        <f t="shared" si="2"/>
        <v>5840910</v>
      </c>
    </row>
    <row r="19" spans="1:5" x14ac:dyDescent="0.2">
      <c r="A19" s="8" t="s">
        <v>225</v>
      </c>
      <c r="B19" s="9">
        <v>3930</v>
      </c>
      <c r="C19" s="9">
        <v>472</v>
      </c>
      <c r="D19" s="9">
        <v>266</v>
      </c>
      <c r="E19" s="9">
        <v>1392</v>
      </c>
    </row>
    <row r="20" spans="1:5" x14ac:dyDescent="0.2">
      <c r="A20" s="8" t="s">
        <v>226</v>
      </c>
      <c r="B20" s="9">
        <v>17</v>
      </c>
      <c r="C20" s="9">
        <v>5</v>
      </c>
      <c r="D20" s="9">
        <v>1</v>
      </c>
      <c r="E20" s="9">
        <v>4</v>
      </c>
    </row>
    <row r="22" spans="1:5" x14ac:dyDescent="0.2">
      <c r="A22" s="123" t="s">
        <v>234</v>
      </c>
      <c r="B22" s="123"/>
      <c r="C22" s="123"/>
      <c r="D22" s="123"/>
      <c r="E22" s="123"/>
    </row>
    <row r="23" spans="1:5" x14ac:dyDescent="0.2">
      <c r="A23" s="10" t="s">
        <v>235</v>
      </c>
      <c r="B23" s="11">
        <f t="shared" ref="B23:B36" si="3">+B5/$B$18</f>
        <v>0.18681627863840322</v>
      </c>
      <c r="C23" s="11">
        <f>+C5/$C$18</f>
        <v>0.16077597899414303</v>
      </c>
      <c r="D23" s="11">
        <f>+D5/$D$18</f>
        <v>0.12452455344431174</v>
      </c>
      <c r="E23" s="11">
        <f>+E5/$E$18</f>
        <v>0.1994208094286678</v>
      </c>
    </row>
    <row r="24" spans="1:5" x14ac:dyDescent="0.2">
      <c r="A24" s="12" t="s">
        <v>236</v>
      </c>
      <c r="B24" s="11">
        <f t="shared" si="3"/>
        <v>2.757450044864674E-5</v>
      </c>
      <c r="C24" s="11">
        <f t="shared" ref="C24:C36" si="4">+C6/$C$18</f>
        <v>2.3696202559548075E-5</v>
      </c>
      <c r="D24" s="11">
        <f t="shared" ref="D24:D36" si="5">+D6/$D$18</f>
        <v>1.837732690881929E-5</v>
      </c>
      <c r="E24" s="11">
        <f t="shared" ref="E24:E36" si="6">+E6/$E$18</f>
        <v>2.9447466233857397E-5</v>
      </c>
    </row>
    <row r="25" spans="1:5" x14ac:dyDescent="0.2">
      <c r="A25" s="12" t="s">
        <v>237</v>
      </c>
      <c r="B25" s="11">
        <f t="shared" si="3"/>
        <v>4.3430639790933985E-2</v>
      </c>
      <c r="C25" s="11">
        <f t="shared" si="4"/>
        <v>3.7376764247720649E-2</v>
      </c>
      <c r="D25" s="11">
        <f t="shared" si="5"/>
        <v>2.8949204747889253E-2</v>
      </c>
      <c r="E25" s="11">
        <f t="shared" si="6"/>
        <v>4.6360926636431654E-2</v>
      </c>
    </row>
    <row r="26" spans="1:5" x14ac:dyDescent="0.2">
      <c r="A26" s="12" t="s">
        <v>238</v>
      </c>
      <c r="B26" s="11">
        <f t="shared" si="3"/>
        <v>0.13002835844990906</v>
      </c>
      <c r="C26" s="11">
        <f t="shared" si="4"/>
        <v>0.1119036633640314</v>
      </c>
      <c r="D26" s="11">
        <f t="shared" si="5"/>
        <v>8.6671854343871202E-2</v>
      </c>
      <c r="E26" s="11">
        <f t="shared" si="6"/>
        <v>0.13880131691808298</v>
      </c>
    </row>
    <row r="27" spans="1:5" x14ac:dyDescent="0.2">
      <c r="A27" s="12" t="s">
        <v>239</v>
      </c>
      <c r="B27" s="11">
        <f t="shared" si="3"/>
        <v>1.5617908483759982E-2</v>
      </c>
      <c r="C27" s="11">
        <f t="shared" si="4"/>
        <v>1.3440982058805985E-2</v>
      </c>
      <c r="D27" s="11">
        <f t="shared" si="5"/>
        <v>1.0410328314150574E-2</v>
      </c>
      <c r="E27" s="11">
        <f t="shared" si="6"/>
        <v>1.667171724953817E-2</v>
      </c>
    </row>
    <row r="28" spans="1:5" x14ac:dyDescent="0.2">
      <c r="A28" s="12" t="s">
        <v>240</v>
      </c>
      <c r="B28" s="11">
        <f t="shared" si="3"/>
        <v>0.23729060012533573</v>
      </c>
      <c r="C28" s="11">
        <f t="shared" si="4"/>
        <v>0.34360471868543385</v>
      </c>
      <c r="D28" s="11">
        <f t="shared" si="5"/>
        <v>0.49160727780609764</v>
      </c>
      <c r="E28" s="11">
        <f t="shared" si="6"/>
        <v>0.18583063255554358</v>
      </c>
    </row>
    <row r="29" spans="1:5" x14ac:dyDescent="0.2">
      <c r="A29" s="12" t="s">
        <v>241</v>
      </c>
      <c r="B29" s="11">
        <f t="shared" si="3"/>
        <v>3.5920596340254587E-3</v>
      </c>
      <c r="C29" s="11">
        <f t="shared" si="4"/>
        <v>3.0913900536842982E-3</v>
      </c>
      <c r="D29" s="11">
        <f t="shared" si="5"/>
        <v>2.3942878994170436E-3</v>
      </c>
      <c r="E29" s="11">
        <f t="shared" si="6"/>
        <v>3.8345052397657214E-3</v>
      </c>
    </row>
    <row r="30" spans="1:5" x14ac:dyDescent="0.2">
      <c r="A30" s="12" t="s">
        <v>242</v>
      </c>
      <c r="B30" s="11">
        <f t="shared" si="3"/>
        <v>0.31371252653444481</v>
      </c>
      <c r="C30" s="11">
        <f t="shared" si="4"/>
        <v>0.26998406154840632</v>
      </c>
      <c r="D30" s="11">
        <f t="shared" si="5"/>
        <v>0.20910865797540196</v>
      </c>
      <c r="E30" s="11">
        <f t="shared" si="6"/>
        <v>0.33487846927961568</v>
      </c>
    </row>
    <row r="31" spans="1:5" x14ac:dyDescent="0.2">
      <c r="A31" s="13" t="s">
        <v>243</v>
      </c>
      <c r="B31" s="14">
        <f t="shared" si="3"/>
        <v>0.93051594615726085</v>
      </c>
      <c r="C31" s="14">
        <f t="shared" si="4"/>
        <v>0.94020125515478514</v>
      </c>
      <c r="D31" s="14">
        <f t="shared" si="5"/>
        <v>0.95368454185804818</v>
      </c>
      <c r="E31" s="14">
        <f t="shared" si="6"/>
        <v>0.92582782477387937</v>
      </c>
    </row>
    <row r="32" spans="1:5" x14ac:dyDescent="0.2">
      <c r="A32" s="12" t="s">
        <v>244</v>
      </c>
      <c r="B32" s="11">
        <f t="shared" si="3"/>
        <v>4.1701141472096769E-2</v>
      </c>
      <c r="C32" s="11">
        <f t="shared" si="4"/>
        <v>3.588844985091369E-2</v>
      </c>
      <c r="D32" s="11">
        <f t="shared" si="5"/>
        <v>2.7796348019132507E-2</v>
      </c>
      <c r="E32" s="11">
        <f t="shared" si="6"/>
        <v>4.4514638986048405E-2</v>
      </c>
    </row>
    <row r="33" spans="1:5" x14ac:dyDescent="0.2">
      <c r="A33" s="12" t="s">
        <v>245</v>
      </c>
      <c r="B33" s="11">
        <f t="shared" si="3"/>
        <v>0</v>
      </c>
      <c r="C33" s="11">
        <f t="shared" si="4"/>
        <v>0</v>
      </c>
      <c r="D33" s="11">
        <f t="shared" si="5"/>
        <v>0</v>
      </c>
      <c r="E33" s="11">
        <f t="shared" si="6"/>
        <v>0</v>
      </c>
    </row>
    <row r="34" spans="1:5" x14ac:dyDescent="0.2">
      <c r="A34" s="12" t="s">
        <v>246</v>
      </c>
      <c r="B34" s="11">
        <f t="shared" si="3"/>
        <v>2.7782912370642326E-2</v>
      </c>
      <c r="C34" s="11">
        <f t="shared" si="4"/>
        <v>2.3910294994301202E-2</v>
      </c>
      <c r="D34" s="11">
        <f t="shared" si="5"/>
        <v>1.8519110122819309E-2</v>
      </c>
      <c r="E34" s="11">
        <f t="shared" si="6"/>
        <v>2.9657536240072179E-2</v>
      </c>
    </row>
    <row r="35" spans="1:5" x14ac:dyDescent="0.2">
      <c r="A35" s="13" t="s">
        <v>247</v>
      </c>
      <c r="B35" s="14">
        <f t="shared" si="3"/>
        <v>6.9484053842739091E-2</v>
      </c>
      <c r="C35" s="14">
        <f t="shared" si="4"/>
        <v>5.9798744845214892E-2</v>
      </c>
      <c r="D35" s="14">
        <f t="shared" si="5"/>
        <v>4.6315458141951815E-2</v>
      </c>
      <c r="E35" s="14">
        <f t="shared" si="6"/>
        <v>7.4172175226120587E-2</v>
      </c>
    </row>
    <row r="36" spans="1:5" x14ac:dyDescent="0.2">
      <c r="A36" s="15" t="s">
        <v>3</v>
      </c>
      <c r="B36" s="14">
        <f t="shared" si="3"/>
        <v>1</v>
      </c>
      <c r="C36" s="14">
        <f t="shared" si="4"/>
        <v>1</v>
      </c>
      <c r="D36" s="14">
        <f t="shared" si="5"/>
        <v>1</v>
      </c>
      <c r="E36" s="14">
        <f t="shared" si="6"/>
        <v>1</v>
      </c>
    </row>
    <row r="38" spans="1:5" x14ac:dyDescent="0.2">
      <c r="A38" s="3" t="s">
        <v>499</v>
      </c>
    </row>
  </sheetData>
  <mergeCells count="3">
    <mergeCell ref="A1:E1"/>
    <mergeCell ref="A2:E2"/>
    <mergeCell ref="A22:E22"/>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11DDA8-DF1F-4541-962F-9CF6A3AB4288}">
  <dimension ref="A1:AH38"/>
  <sheetViews>
    <sheetView workbookViewId="0">
      <selection activeCell="A38" sqref="A38"/>
    </sheetView>
  </sheetViews>
  <sheetFormatPr baseColWidth="10" defaultRowHeight="12.75" x14ac:dyDescent="0.2"/>
  <cols>
    <col min="1" max="1" width="27.28515625" bestFit="1" customWidth="1"/>
  </cols>
  <sheetData>
    <row r="1" spans="1:34" ht="15" x14ac:dyDescent="0.2">
      <c r="A1" s="124" t="s">
        <v>264</v>
      </c>
      <c r="B1" s="124"/>
      <c r="C1" s="124"/>
      <c r="D1" s="124"/>
      <c r="E1" s="124"/>
      <c r="F1" s="124"/>
      <c r="G1" s="124"/>
      <c r="H1" s="124"/>
      <c r="I1" s="124"/>
      <c r="J1" s="124"/>
      <c r="K1" s="124"/>
      <c r="L1" s="124"/>
      <c r="M1" s="124"/>
      <c r="N1" s="124"/>
      <c r="O1" s="124"/>
      <c r="P1" s="124"/>
      <c r="Q1" s="124"/>
      <c r="R1" s="124"/>
      <c r="S1" s="124"/>
      <c r="T1" s="124"/>
      <c r="U1" s="124"/>
      <c r="V1" s="124"/>
      <c r="W1" s="124"/>
      <c r="X1" s="124"/>
      <c r="Y1" s="124"/>
      <c r="Z1" s="124"/>
      <c r="AA1" s="124"/>
      <c r="AB1" s="124"/>
      <c r="AC1" s="124"/>
      <c r="AD1" s="124"/>
      <c r="AE1" s="124"/>
      <c r="AF1" s="124"/>
      <c r="AG1" s="124"/>
      <c r="AH1" s="124"/>
    </row>
    <row r="2" spans="1:34" ht="15" x14ac:dyDescent="0.2">
      <c r="A2" s="125" t="s">
        <v>230</v>
      </c>
      <c r="B2" s="125"/>
      <c r="C2" s="125"/>
      <c r="D2" s="125"/>
      <c r="E2" s="125"/>
      <c r="F2" s="125"/>
      <c r="G2" s="125"/>
      <c r="H2" s="125"/>
      <c r="I2" s="125"/>
      <c r="J2" s="125"/>
      <c r="K2" s="125"/>
      <c r="L2" s="125"/>
      <c r="M2" s="125"/>
      <c r="N2" s="125"/>
      <c r="O2" s="125"/>
      <c r="P2" s="125"/>
      <c r="Q2" s="125"/>
      <c r="R2" s="125"/>
      <c r="S2" s="125"/>
      <c r="T2" s="125"/>
      <c r="U2" s="125"/>
      <c r="V2" s="125"/>
      <c r="W2" s="125"/>
      <c r="X2" s="125"/>
      <c r="Y2" s="125"/>
      <c r="Z2" s="125"/>
      <c r="AA2" s="125"/>
      <c r="AB2" s="125"/>
      <c r="AC2" s="125"/>
      <c r="AD2" s="125"/>
      <c r="AE2" s="125"/>
      <c r="AF2" s="125"/>
      <c r="AG2" s="125"/>
      <c r="AH2" s="125"/>
    </row>
    <row r="3" spans="1:34" ht="63.75" x14ac:dyDescent="0.2">
      <c r="A3" s="19" t="s">
        <v>232</v>
      </c>
      <c r="B3" s="6" t="s">
        <v>92</v>
      </c>
      <c r="C3" s="6" t="s">
        <v>172</v>
      </c>
      <c r="D3" s="21" t="s">
        <v>269</v>
      </c>
      <c r="E3" s="21" t="s">
        <v>169</v>
      </c>
      <c r="F3" s="21" t="s">
        <v>169</v>
      </c>
      <c r="G3" s="21" t="s">
        <v>169</v>
      </c>
      <c r="H3" s="21" t="s">
        <v>83</v>
      </c>
      <c r="I3" s="21" t="s">
        <v>83</v>
      </c>
      <c r="J3" s="21" t="s">
        <v>83</v>
      </c>
      <c r="K3" s="21" t="s">
        <v>270</v>
      </c>
      <c r="L3" s="21" t="s">
        <v>271</v>
      </c>
      <c r="M3" s="21" t="s">
        <v>272</v>
      </c>
      <c r="N3" s="21" t="s">
        <v>273</v>
      </c>
      <c r="O3" s="21" t="s">
        <v>274</v>
      </c>
      <c r="P3" s="21" t="s">
        <v>110</v>
      </c>
      <c r="Q3" s="21" t="s">
        <v>275</v>
      </c>
      <c r="R3" s="21" t="s">
        <v>130</v>
      </c>
      <c r="S3" s="21" t="s">
        <v>57</v>
      </c>
      <c r="T3" s="21" t="s">
        <v>87</v>
      </c>
      <c r="U3" s="21" t="s">
        <v>102</v>
      </c>
      <c r="V3" s="21" t="s">
        <v>172</v>
      </c>
      <c r="W3" s="21" t="s">
        <v>172</v>
      </c>
      <c r="X3" s="21" t="s">
        <v>172</v>
      </c>
      <c r="Y3" s="21" t="s">
        <v>74</v>
      </c>
      <c r="Z3" s="21" t="s">
        <v>87</v>
      </c>
      <c r="AA3" s="21" t="s">
        <v>276</v>
      </c>
      <c r="AB3" s="21" t="s">
        <v>277</v>
      </c>
      <c r="AC3" s="21" t="s">
        <v>278</v>
      </c>
      <c r="AD3" s="21" t="s">
        <v>279</v>
      </c>
      <c r="AE3" s="21" t="s">
        <v>280</v>
      </c>
      <c r="AF3" s="21" t="s">
        <v>281</v>
      </c>
      <c r="AG3" s="21" t="s">
        <v>110</v>
      </c>
      <c r="AH3" s="21" t="s">
        <v>127</v>
      </c>
    </row>
    <row r="4" spans="1:34" x14ac:dyDescent="0.2">
      <c r="A4" s="6" t="s">
        <v>233</v>
      </c>
      <c r="B4" s="6" t="s">
        <v>93</v>
      </c>
      <c r="C4" s="6" t="s">
        <v>174</v>
      </c>
      <c r="D4" s="6" t="s">
        <v>52</v>
      </c>
      <c r="E4" s="6" t="s">
        <v>99</v>
      </c>
      <c r="F4" s="6" t="s">
        <v>170</v>
      </c>
      <c r="G4" s="6" t="s">
        <v>171</v>
      </c>
      <c r="H4" s="6" t="s">
        <v>84</v>
      </c>
      <c r="I4" s="6" t="s">
        <v>85</v>
      </c>
      <c r="J4" s="6" t="s">
        <v>86</v>
      </c>
      <c r="K4" s="6" t="s">
        <v>69</v>
      </c>
      <c r="L4" s="6" t="s">
        <v>65</v>
      </c>
      <c r="M4" s="6" t="s">
        <v>12</v>
      </c>
      <c r="N4" s="6" t="s">
        <v>82</v>
      </c>
      <c r="O4" s="6" t="s">
        <v>95</v>
      </c>
      <c r="P4" s="6" t="s">
        <v>112</v>
      </c>
      <c r="Q4" s="6" t="s">
        <v>81</v>
      </c>
      <c r="R4" s="6" t="s">
        <v>131</v>
      </c>
      <c r="S4" s="6" t="s">
        <v>61</v>
      </c>
      <c r="T4" s="6" t="s">
        <v>90</v>
      </c>
      <c r="U4" s="6" t="s">
        <v>103</v>
      </c>
      <c r="V4" s="6" t="s">
        <v>176</v>
      </c>
      <c r="W4" s="6" t="s">
        <v>177</v>
      </c>
      <c r="X4" s="6" t="s">
        <v>175</v>
      </c>
      <c r="Y4" s="6" t="s">
        <v>75</v>
      </c>
      <c r="Z4" s="6" t="s">
        <v>89</v>
      </c>
      <c r="AA4" s="6" t="s">
        <v>91</v>
      </c>
      <c r="AB4" s="6" t="s">
        <v>78</v>
      </c>
      <c r="AC4" s="6" t="s">
        <v>62</v>
      </c>
      <c r="AD4" s="6" t="s">
        <v>29</v>
      </c>
      <c r="AE4" s="6" t="s">
        <v>60</v>
      </c>
      <c r="AF4" s="6" t="s">
        <v>50</v>
      </c>
      <c r="AG4" s="6" t="s">
        <v>7</v>
      </c>
      <c r="AH4" s="6" t="s">
        <v>18</v>
      </c>
    </row>
    <row r="5" spans="1:34" x14ac:dyDescent="0.2">
      <c r="A5" s="17" t="s">
        <v>214</v>
      </c>
      <c r="B5" s="20">
        <v>488570</v>
      </c>
      <c r="C5" s="20">
        <v>3506843</v>
      </c>
      <c r="D5" s="20">
        <v>378073.66666666669</v>
      </c>
      <c r="E5" s="20">
        <v>672827</v>
      </c>
      <c r="F5" s="20">
        <v>0</v>
      </c>
      <c r="G5" s="20">
        <v>4088083</v>
      </c>
      <c r="H5" s="20">
        <v>0</v>
      </c>
      <c r="I5" s="20">
        <v>0</v>
      </c>
      <c r="J5" s="20">
        <v>223025</v>
      </c>
      <c r="K5" s="20">
        <v>797229.33333333337</v>
      </c>
      <c r="L5" s="20">
        <v>318706</v>
      </c>
      <c r="M5" s="20">
        <v>1100693.3333333333</v>
      </c>
      <c r="N5" s="20">
        <v>327012</v>
      </c>
      <c r="O5" s="20">
        <v>145937</v>
      </c>
      <c r="P5" s="20">
        <v>297574</v>
      </c>
      <c r="Q5" s="20">
        <v>913605</v>
      </c>
      <c r="R5" s="20">
        <v>1361551</v>
      </c>
      <c r="S5" s="20">
        <v>366489</v>
      </c>
      <c r="T5" s="20">
        <v>2383173</v>
      </c>
      <c r="U5" s="20">
        <v>149674</v>
      </c>
      <c r="V5" s="20">
        <v>2467489</v>
      </c>
      <c r="W5" s="20">
        <v>2906241</v>
      </c>
      <c r="X5" s="20">
        <v>3022081</v>
      </c>
      <c r="Y5" s="20">
        <v>306596</v>
      </c>
      <c r="Z5" s="20">
        <v>2325377</v>
      </c>
      <c r="AA5" s="20">
        <v>340992</v>
      </c>
      <c r="AB5" s="20">
        <v>3711470</v>
      </c>
      <c r="AC5" s="20">
        <v>364217</v>
      </c>
      <c r="AD5" s="20">
        <v>318749.8</v>
      </c>
      <c r="AE5" s="20">
        <v>66000</v>
      </c>
      <c r="AF5" s="20">
        <v>454205.6</v>
      </c>
      <c r="AG5" s="20">
        <v>389009</v>
      </c>
      <c r="AH5" s="20">
        <v>196215</v>
      </c>
    </row>
    <row r="6" spans="1:34" x14ac:dyDescent="0.2">
      <c r="A6" s="17" t="s">
        <v>215</v>
      </c>
      <c r="B6" s="20">
        <v>495485</v>
      </c>
      <c r="C6" s="20">
        <v>1701310</v>
      </c>
      <c r="D6" s="20">
        <v>368319.33333333331</v>
      </c>
      <c r="E6" s="20">
        <v>252124</v>
      </c>
      <c r="F6" s="20">
        <v>2952150</v>
      </c>
      <c r="G6" s="20">
        <v>819541</v>
      </c>
      <c r="H6" s="20">
        <v>0</v>
      </c>
      <c r="I6" s="20">
        <v>0</v>
      </c>
      <c r="J6" s="20">
        <v>0</v>
      </c>
      <c r="K6" s="20">
        <v>56899.666666666664</v>
      </c>
      <c r="L6" s="20">
        <v>94686.2</v>
      </c>
      <c r="M6" s="20">
        <v>224691.88888888888</v>
      </c>
      <c r="N6" s="20">
        <v>258018</v>
      </c>
      <c r="O6" s="20">
        <v>65470</v>
      </c>
      <c r="P6" s="20">
        <v>84779</v>
      </c>
      <c r="Q6" s="20">
        <v>185982.4</v>
      </c>
      <c r="R6" s="20">
        <v>499598</v>
      </c>
      <c r="S6" s="20">
        <v>236311</v>
      </c>
      <c r="T6" s="20">
        <v>1008272</v>
      </c>
      <c r="U6" s="20">
        <v>149666</v>
      </c>
      <c r="V6" s="20">
        <v>1841404</v>
      </c>
      <c r="W6" s="20">
        <v>220445</v>
      </c>
      <c r="X6" s="20">
        <v>329237</v>
      </c>
      <c r="Y6" s="20">
        <v>619765</v>
      </c>
      <c r="Z6" s="20">
        <v>349613</v>
      </c>
      <c r="AA6" s="20">
        <v>178868</v>
      </c>
      <c r="AB6" s="20">
        <v>2078978.5</v>
      </c>
      <c r="AC6" s="20">
        <v>90068</v>
      </c>
      <c r="AD6" s="20">
        <v>91848.8</v>
      </c>
      <c r="AE6" s="20">
        <v>79160.5</v>
      </c>
      <c r="AF6" s="20">
        <v>124417</v>
      </c>
      <c r="AG6" s="20">
        <v>84928</v>
      </c>
      <c r="AH6" s="20">
        <v>80411</v>
      </c>
    </row>
    <row r="7" spans="1:34" x14ac:dyDescent="0.2">
      <c r="A7" s="17" t="s">
        <v>216</v>
      </c>
      <c r="B7" s="20">
        <v>46200</v>
      </c>
      <c r="C7" s="20">
        <v>820207</v>
      </c>
      <c r="D7" s="20">
        <v>34726.5</v>
      </c>
      <c r="E7" s="20">
        <v>82480</v>
      </c>
      <c r="F7" s="20">
        <v>6546120</v>
      </c>
      <c r="G7" s="20">
        <v>88009</v>
      </c>
      <c r="H7" s="20">
        <v>160948</v>
      </c>
      <c r="I7" s="20">
        <v>131302</v>
      </c>
      <c r="J7" s="20">
        <v>47230</v>
      </c>
      <c r="K7" s="20">
        <v>2096146</v>
      </c>
      <c r="L7" s="20">
        <v>377111.2</v>
      </c>
      <c r="M7" s="20">
        <v>81979.666666666672</v>
      </c>
      <c r="N7" s="20">
        <v>194800</v>
      </c>
      <c r="O7" s="20">
        <v>15485</v>
      </c>
      <c r="P7" s="20">
        <v>46662</v>
      </c>
      <c r="Q7" s="20">
        <v>296117</v>
      </c>
      <c r="R7" s="20">
        <v>129291</v>
      </c>
      <c r="S7" s="20">
        <v>65361</v>
      </c>
      <c r="T7" s="20">
        <v>2945428</v>
      </c>
      <c r="U7" s="20">
        <v>0</v>
      </c>
      <c r="V7" s="20">
        <v>820207</v>
      </c>
      <c r="W7" s="20">
        <v>820207</v>
      </c>
      <c r="X7" s="20">
        <v>820207</v>
      </c>
      <c r="Y7" s="20">
        <v>8275</v>
      </c>
      <c r="Z7" s="20">
        <v>1355155</v>
      </c>
      <c r="AA7" s="20">
        <v>492184.5</v>
      </c>
      <c r="AB7" s="20">
        <v>436603.5</v>
      </c>
      <c r="AC7" s="20">
        <v>101625.5</v>
      </c>
      <c r="AD7" s="20">
        <v>47357.8</v>
      </c>
      <c r="AE7" s="20">
        <v>18570.5</v>
      </c>
      <c r="AF7" s="20">
        <v>179791.4</v>
      </c>
      <c r="AG7" s="20">
        <v>37296</v>
      </c>
      <c r="AH7" s="20">
        <v>31069</v>
      </c>
    </row>
    <row r="8" spans="1:34" x14ac:dyDescent="0.2">
      <c r="A8" s="17" t="s">
        <v>217</v>
      </c>
      <c r="B8" s="20">
        <v>738626</v>
      </c>
      <c r="C8" s="20">
        <v>6360643</v>
      </c>
      <c r="D8" s="20">
        <v>406514.33333333331</v>
      </c>
      <c r="E8" s="20">
        <v>1253273</v>
      </c>
      <c r="F8" s="20">
        <v>1216294</v>
      </c>
      <c r="G8" s="20">
        <v>2792170</v>
      </c>
      <c r="H8" s="20">
        <v>506644</v>
      </c>
      <c r="I8" s="20">
        <v>352126</v>
      </c>
      <c r="J8" s="20">
        <v>743301</v>
      </c>
      <c r="K8" s="20">
        <v>386254.66666666669</v>
      </c>
      <c r="L8" s="20">
        <v>376066.8</v>
      </c>
      <c r="M8" s="20">
        <v>163164.33333333334</v>
      </c>
      <c r="N8" s="20">
        <v>235766.5</v>
      </c>
      <c r="O8" s="20">
        <v>41410.5</v>
      </c>
      <c r="P8" s="20">
        <v>75900</v>
      </c>
      <c r="Q8" s="20">
        <v>608025</v>
      </c>
      <c r="R8" s="20">
        <v>565734</v>
      </c>
      <c r="S8" s="20">
        <v>780216</v>
      </c>
      <c r="T8" s="20">
        <v>798535</v>
      </c>
      <c r="U8" s="20">
        <v>35454</v>
      </c>
      <c r="V8" s="20">
        <v>5088514</v>
      </c>
      <c r="W8" s="20">
        <v>0</v>
      </c>
      <c r="X8" s="20">
        <v>2665890</v>
      </c>
      <c r="Y8" s="20">
        <v>487758</v>
      </c>
      <c r="Z8" s="20">
        <v>759663</v>
      </c>
      <c r="AA8" s="20">
        <v>340602.5</v>
      </c>
      <c r="AB8" s="20">
        <v>8520571</v>
      </c>
      <c r="AC8" s="20">
        <v>130666.5</v>
      </c>
      <c r="AD8" s="20">
        <v>304922.40000000002</v>
      </c>
      <c r="AE8" s="20">
        <v>49712.5</v>
      </c>
      <c r="AF8" s="20">
        <v>302443.40000000002</v>
      </c>
      <c r="AG8" s="20">
        <v>204433</v>
      </c>
      <c r="AH8" s="20">
        <v>166622</v>
      </c>
    </row>
    <row r="9" spans="1:34" x14ac:dyDescent="0.2">
      <c r="A9" s="17" t="s">
        <v>218</v>
      </c>
      <c r="B9" s="20">
        <v>0</v>
      </c>
      <c r="C9" s="20">
        <v>28899</v>
      </c>
      <c r="D9" s="20">
        <v>0</v>
      </c>
      <c r="E9" s="20">
        <v>0</v>
      </c>
      <c r="F9" s="20">
        <v>0</v>
      </c>
      <c r="G9" s="20">
        <v>0</v>
      </c>
      <c r="H9" s="20">
        <v>0</v>
      </c>
      <c r="I9" s="20">
        <v>0</v>
      </c>
      <c r="J9" s="20">
        <v>0</v>
      </c>
      <c r="K9" s="20">
        <v>26147</v>
      </c>
      <c r="L9" s="20">
        <v>18395.8</v>
      </c>
      <c r="M9" s="20">
        <v>14334.111111111111</v>
      </c>
      <c r="N9" s="20">
        <v>0</v>
      </c>
      <c r="O9" s="20">
        <v>8042</v>
      </c>
      <c r="P9" s="20">
        <v>25233</v>
      </c>
      <c r="Q9" s="20">
        <v>14959</v>
      </c>
      <c r="R9" s="20">
        <v>4139</v>
      </c>
      <c r="S9" s="20">
        <v>0</v>
      </c>
      <c r="T9" s="20">
        <v>0</v>
      </c>
      <c r="U9" s="20">
        <v>0</v>
      </c>
      <c r="V9" s="20">
        <v>28899</v>
      </c>
      <c r="W9" s="20">
        <v>86697</v>
      </c>
      <c r="X9" s="20">
        <v>57798</v>
      </c>
      <c r="Y9" s="20">
        <v>0</v>
      </c>
      <c r="Z9" s="20">
        <v>0</v>
      </c>
      <c r="AA9" s="20">
        <v>32061</v>
      </c>
      <c r="AB9" s="20">
        <v>14449.5</v>
      </c>
      <c r="AC9" s="20">
        <v>0</v>
      </c>
      <c r="AD9" s="20">
        <v>5515.2</v>
      </c>
      <c r="AE9" s="20">
        <v>0</v>
      </c>
      <c r="AF9" s="20">
        <v>54000</v>
      </c>
      <c r="AG9" s="20">
        <v>52350</v>
      </c>
      <c r="AH9" s="20">
        <v>0</v>
      </c>
    </row>
    <row r="10" spans="1:34" x14ac:dyDescent="0.2">
      <c r="A10" s="17" t="s">
        <v>219</v>
      </c>
      <c r="B10" s="20">
        <v>724561</v>
      </c>
      <c r="C10" s="20">
        <v>2978975</v>
      </c>
      <c r="D10" s="20">
        <v>645283</v>
      </c>
      <c r="E10" s="20">
        <v>1741614</v>
      </c>
      <c r="F10" s="20">
        <v>0</v>
      </c>
      <c r="G10" s="20">
        <v>3071112</v>
      </c>
      <c r="H10" s="20">
        <v>0</v>
      </c>
      <c r="I10" s="20">
        <v>0</v>
      </c>
      <c r="J10" s="20">
        <v>1174874</v>
      </c>
      <c r="K10" s="20">
        <v>1518756.6666666667</v>
      </c>
      <c r="L10" s="20">
        <v>503252.2</v>
      </c>
      <c r="M10" s="20">
        <v>797318.88888888888</v>
      </c>
      <c r="N10" s="20">
        <v>738940</v>
      </c>
      <c r="O10" s="20">
        <v>648745</v>
      </c>
      <c r="P10" s="20">
        <v>860490</v>
      </c>
      <c r="Q10" s="20">
        <v>1121280.8</v>
      </c>
      <c r="R10" s="20">
        <v>730675</v>
      </c>
      <c r="S10" s="20">
        <v>2859865</v>
      </c>
      <c r="T10" s="20">
        <v>5504235</v>
      </c>
      <c r="U10" s="20">
        <v>280721</v>
      </c>
      <c r="V10" s="20">
        <v>1588787</v>
      </c>
      <c r="W10" s="20">
        <v>5560754</v>
      </c>
      <c r="X10" s="20">
        <v>4766361</v>
      </c>
      <c r="Y10" s="20">
        <v>264110</v>
      </c>
      <c r="Z10" s="20">
        <v>1868202</v>
      </c>
      <c r="AA10" s="20">
        <v>1319868</v>
      </c>
      <c r="AB10" s="20">
        <v>4717881</v>
      </c>
      <c r="AC10" s="20">
        <v>838705.5</v>
      </c>
      <c r="AD10" s="20">
        <v>696044.6</v>
      </c>
      <c r="AE10" s="20">
        <v>280774.5</v>
      </c>
      <c r="AF10" s="20">
        <v>536465.19999999995</v>
      </c>
      <c r="AG10" s="20">
        <v>1083686</v>
      </c>
      <c r="AH10" s="20">
        <v>323635</v>
      </c>
    </row>
    <row r="11" spans="1:34" x14ac:dyDescent="0.2">
      <c r="A11" s="17" t="s">
        <v>220</v>
      </c>
      <c r="B11" s="20">
        <v>1006408</v>
      </c>
      <c r="C11" s="20">
        <v>0</v>
      </c>
      <c r="D11" s="20">
        <v>102648</v>
      </c>
      <c r="E11" s="20">
        <v>626787</v>
      </c>
      <c r="F11" s="20">
        <v>0</v>
      </c>
      <c r="G11" s="20">
        <v>407363</v>
      </c>
      <c r="H11" s="20">
        <v>0</v>
      </c>
      <c r="I11" s="20">
        <v>0</v>
      </c>
      <c r="J11" s="20">
        <v>0</v>
      </c>
      <c r="K11" s="20">
        <v>0</v>
      </c>
      <c r="L11" s="20">
        <v>0</v>
      </c>
      <c r="M11" s="20">
        <v>40925.888888888891</v>
      </c>
      <c r="N11" s="20">
        <v>0</v>
      </c>
      <c r="O11" s="20">
        <v>0</v>
      </c>
      <c r="P11" s="20">
        <v>0</v>
      </c>
      <c r="Q11" s="20">
        <v>191859.20000000001</v>
      </c>
      <c r="R11" s="20">
        <v>0</v>
      </c>
      <c r="S11" s="20">
        <v>0</v>
      </c>
      <c r="T11" s="20">
        <v>25737</v>
      </c>
      <c r="U11" s="20">
        <v>0</v>
      </c>
      <c r="V11" s="20">
        <v>0</v>
      </c>
      <c r="W11" s="20">
        <v>0</v>
      </c>
      <c r="X11" s="20">
        <v>0</v>
      </c>
      <c r="Y11" s="20">
        <v>0</v>
      </c>
      <c r="Z11" s="20">
        <v>25737</v>
      </c>
      <c r="AA11" s="20">
        <v>15045</v>
      </c>
      <c r="AB11" s="20">
        <v>1044500</v>
      </c>
      <c r="AC11" s="20">
        <v>0</v>
      </c>
      <c r="AD11" s="20">
        <v>19892.400000000001</v>
      </c>
      <c r="AE11" s="20">
        <v>0</v>
      </c>
      <c r="AF11" s="20">
        <v>139758.20000000001</v>
      </c>
      <c r="AG11" s="20">
        <v>0</v>
      </c>
      <c r="AH11" s="20">
        <v>0</v>
      </c>
    </row>
    <row r="12" spans="1:34" x14ac:dyDescent="0.2">
      <c r="A12" s="17" t="s">
        <v>265</v>
      </c>
      <c r="B12" s="20">
        <v>0</v>
      </c>
      <c r="C12" s="20">
        <v>6654211</v>
      </c>
      <c r="D12" s="20">
        <v>252744.83333333334</v>
      </c>
      <c r="E12" s="20">
        <v>0</v>
      </c>
      <c r="F12" s="20">
        <v>0</v>
      </c>
      <c r="G12" s="20">
        <v>0</v>
      </c>
      <c r="H12" s="20">
        <v>0</v>
      </c>
      <c r="I12" s="20">
        <v>3205511</v>
      </c>
      <c r="J12" s="20">
        <v>339599</v>
      </c>
      <c r="K12" s="20">
        <v>0</v>
      </c>
      <c r="L12" s="20">
        <v>24079.4</v>
      </c>
      <c r="M12" s="20">
        <v>16745.444444444445</v>
      </c>
      <c r="N12" s="20">
        <v>0</v>
      </c>
      <c r="O12" s="20">
        <v>0</v>
      </c>
      <c r="P12" s="20">
        <v>0</v>
      </c>
      <c r="Q12" s="20">
        <v>549257.80000000005</v>
      </c>
      <c r="R12" s="20">
        <v>14457</v>
      </c>
      <c r="S12" s="20">
        <v>0</v>
      </c>
      <c r="T12" s="20">
        <v>238894</v>
      </c>
      <c r="U12" s="20">
        <v>980228</v>
      </c>
      <c r="V12" s="20">
        <v>7828484</v>
      </c>
      <c r="W12" s="20">
        <v>8219908</v>
      </c>
      <c r="X12" s="20">
        <v>3914242</v>
      </c>
      <c r="Y12" s="20">
        <v>0</v>
      </c>
      <c r="Z12" s="20">
        <v>238894</v>
      </c>
      <c r="AA12" s="20">
        <v>17509.5</v>
      </c>
      <c r="AB12" s="20">
        <v>8236664.5</v>
      </c>
      <c r="AC12" s="20">
        <v>0</v>
      </c>
      <c r="AD12" s="20">
        <v>66236.600000000006</v>
      </c>
      <c r="AE12" s="20">
        <v>34843</v>
      </c>
      <c r="AF12" s="20">
        <v>25848.6</v>
      </c>
      <c r="AG12" s="20">
        <v>0</v>
      </c>
      <c r="AH12" s="20">
        <v>0</v>
      </c>
    </row>
    <row r="13" spans="1:34" s="1" customFormat="1" x14ac:dyDescent="0.2">
      <c r="A13" s="18" t="s">
        <v>227</v>
      </c>
      <c r="B13" s="5">
        <f>SUM(B5:B12)</f>
        <v>3499850</v>
      </c>
      <c r="C13" s="5">
        <f t="shared" ref="C13:AH13" si="0">SUM(C5:C12)</f>
        <v>22051088</v>
      </c>
      <c r="D13" s="5">
        <f t="shared" si="0"/>
        <v>2188309.6666666665</v>
      </c>
      <c r="E13" s="5">
        <f t="shared" si="0"/>
        <v>4629105</v>
      </c>
      <c r="F13" s="5">
        <f t="shared" si="0"/>
        <v>10714564</v>
      </c>
      <c r="G13" s="5">
        <f t="shared" si="0"/>
        <v>11266278</v>
      </c>
      <c r="H13" s="5">
        <f t="shared" si="0"/>
        <v>667592</v>
      </c>
      <c r="I13" s="5">
        <f t="shared" si="0"/>
        <v>3688939</v>
      </c>
      <c r="J13" s="5">
        <f t="shared" si="0"/>
        <v>2528029</v>
      </c>
      <c r="K13" s="5">
        <f t="shared" si="0"/>
        <v>4881433.333333333</v>
      </c>
      <c r="L13" s="5">
        <f t="shared" si="0"/>
        <v>1712297.5999999999</v>
      </c>
      <c r="M13" s="5">
        <f t="shared" si="0"/>
        <v>2439853.5555555555</v>
      </c>
      <c r="N13" s="5">
        <f t="shared" si="0"/>
        <v>1754536.5</v>
      </c>
      <c r="O13" s="5">
        <f t="shared" si="0"/>
        <v>925089.5</v>
      </c>
      <c r="P13" s="5">
        <f t="shared" si="0"/>
        <v>1390638</v>
      </c>
      <c r="Q13" s="5">
        <f t="shared" si="0"/>
        <v>3881086.2</v>
      </c>
      <c r="R13" s="5">
        <f t="shared" si="0"/>
        <v>3305445</v>
      </c>
      <c r="S13" s="5">
        <f t="shared" si="0"/>
        <v>4308242</v>
      </c>
      <c r="T13" s="5">
        <f t="shared" si="0"/>
        <v>12904274</v>
      </c>
      <c r="U13" s="5">
        <f t="shared" si="0"/>
        <v>1595743</v>
      </c>
      <c r="V13" s="5">
        <f t="shared" si="0"/>
        <v>19663784</v>
      </c>
      <c r="W13" s="5">
        <f t="shared" si="0"/>
        <v>17814252</v>
      </c>
      <c r="X13" s="5">
        <f t="shared" si="0"/>
        <v>15575816</v>
      </c>
      <c r="Y13" s="5">
        <f t="shared" si="0"/>
        <v>1686504</v>
      </c>
      <c r="Z13" s="5">
        <f t="shared" si="0"/>
        <v>6922641</v>
      </c>
      <c r="AA13" s="5">
        <f t="shared" si="0"/>
        <v>2737130.5</v>
      </c>
      <c r="AB13" s="5">
        <f t="shared" si="0"/>
        <v>28761118</v>
      </c>
      <c r="AC13" s="5">
        <f t="shared" si="0"/>
        <v>1525282.5</v>
      </c>
      <c r="AD13" s="5">
        <f t="shared" si="0"/>
        <v>1550567.6</v>
      </c>
      <c r="AE13" s="5">
        <f t="shared" si="0"/>
        <v>529061</v>
      </c>
      <c r="AF13" s="5">
        <f t="shared" si="0"/>
        <v>1816929.4</v>
      </c>
      <c r="AG13" s="5">
        <f t="shared" si="0"/>
        <v>1851702</v>
      </c>
      <c r="AH13" s="5">
        <f t="shared" si="0"/>
        <v>797952</v>
      </c>
    </row>
    <row r="14" spans="1:34" x14ac:dyDescent="0.2">
      <c r="A14" s="17" t="s">
        <v>222</v>
      </c>
      <c r="B14" s="20">
        <v>1028460</v>
      </c>
      <c r="C14" s="20">
        <v>977342</v>
      </c>
      <c r="D14" s="20">
        <v>626066.16666666663</v>
      </c>
      <c r="E14" s="20">
        <v>1005526</v>
      </c>
      <c r="F14" s="20">
        <v>0</v>
      </c>
      <c r="G14" s="20">
        <v>1005526</v>
      </c>
      <c r="H14" s="20">
        <v>91765</v>
      </c>
      <c r="I14" s="20">
        <v>143462</v>
      </c>
      <c r="J14" s="20">
        <v>1024445</v>
      </c>
      <c r="K14" s="20">
        <v>288588.33333333331</v>
      </c>
      <c r="L14" s="20">
        <v>324034.2</v>
      </c>
      <c r="M14" s="20">
        <v>133507.55555555556</v>
      </c>
      <c r="N14" s="20">
        <v>244229.5</v>
      </c>
      <c r="O14" s="20">
        <v>259095</v>
      </c>
      <c r="P14" s="20">
        <v>380943</v>
      </c>
      <c r="Q14" s="20">
        <v>283832.59999999998</v>
      </c>
      <c r="R14" s="20">
        <v>0</v>
      </c>
      <c r="S14" s="20">
        <v>237356</v>
      </c>
      <c r="T14" s="20">
        <v>1627977</v>
      </c>
      <c r="U14" s="20">
        <v>256226</v>
      </c>
      <c r="V14" s="20">
        <v>677886</v>
      </c>
      <c r="W14" s="20">
        <v>1140232</v>
      </c>
      <c r="X14" s="20">
        <v>488671</v>
      </c>
      <c r="Y14" s="20">
        <v>226463</v>
      </c>
      <c r="Z14" s="20">
        <v>1606137</v>
      </c>
      <c r="AA14" s="20">
        <v>622977</v>
      </c>
      <c r="AB14" s="20">
        <v>1579021.5</v>
      </c>
      <c r="AC14" s="20">
        <v>418280.5</v>
      </c>
      <c r="AD14" s="20">
        <v>175430.39999999999</v>
      </c>
      <c r="AE14" s="20">
        <v>34849</v>
      </c>
      <c r="AF14" s="20">
        <v>175484.2</v>
      </c>
      <c r="AG14" s="20">
        <v>381610</v>
      </c>
      <c r="AH14" s="20">
        <v>75691</v>
      </c>
    </row>
    <row r="15" spans="1:34" x14ac:dyDescent="0.2">
      <c r="A15" s="17" t="s">
        <v>223</v>
      </c>
      <c r="B15" s="20">
        <v>10223</v>
      </c>
      <c r="C15" s="20">
        <v>0</v>
      </c>
      <c r="D15" s="20">
        <v>257825</v>
      </c>
      <c r="E15" s="20">
        <v>185790</v>
      </c>
      <c r="F15" s="20">
        <v>0</v>
      </c>
      <c r="G15" s="20">
        <v>185790</v>
      </c>
      <c r="H15" s="20">
        <v>0</v>
      </c>
      <c r="I15" s="20">
        <v>0</v>
      </c>
      <c r="J15" s="20">
        <v>0</v>
      </c>
      <c r="K15" s="20">
        <v>12466.666666666666</v>
      </c>
      <c r="L15" s="20">
        <v>17659.8</v>
      </c>
      <c r="M15" s="20">
        <v>6273.2222222222226</v>
      </c>
      <c r="N15" s="20">
        <v>10074.5</v>
      </c>
      <c r="O15" s="20">
        <v>6986</v>
      </c>
      <c r="P15" s="20">
        <v>14024</v>
      </c>
      <c r="Q15" s="20">
        <v>10343.200000000001</v>
      </c>
      <c r="R15" s="20">
        <v>0</v>
      </c>
      <c r="S15" s="20">
        <v>101202</v>
      </c>
      <c r="T15" s="20">
        <v>0</v>
      </c>
      <c r="U15" s="20">
        <v>0</v>
      </c>
      <c r="V15" s="20">
        <v>0</v>
      </c>
      <c r="W15" s="20">
        <v>0</v>
      </c>
      <c r="X15" s="20">
        <v>0</v>
      </c>
      <c r="Y15" s="20">
        <v>0</v>
      </c>
      <c r="Z15" s="20">
        <v>0</v>
      </c>
      <c r="AA15" s="20">
        <v>88242.5</v>
      </c>
      <c r="AB15" s="20">
        <v>0</v>
      </c>
      <c r="AC15" s="20">
        <v>7791</v>
      </c>
      <c r="AD15" s="20">
        <v>19318.400000000001</v>
      </c>
      <c r="AE15" s="20">
        <v>17284</v>
      </c>
      <c r="AF15" s="20">
        <v>35810</v>
      </c>
      <c r="AG15" s="20">
        <v>14048</v>
      </c>
      <c r="AH15" s="20">
        <v>0</v>
      </c>
    </row>
    <row r="16" spans="1:34" x14ac:dyDescent="0.2">
      <c r="A16" s="17" t="s">
        <v>224</v>
      </c>
      <c r="B16" s="20">
        <v>113982</v>
      </c>
      <c r="C16" s="20">
        <v>244313</v>
      </c>
      <c r="D16" s="20">
        <v>115133.33333333333</v>
      </c>
      <c r="E16" s="20">
        <v>390939</v>
      </c>
      <c r="F16" s="20">
        <v>0</v>
      </c>
      <c r="G16" s="20">
        <v>263835</v>
      </c>
      <c r="H16" s="20">
        <v>7138</v>
      </c>
      <c r="I16" s="20">
        <v>11160</v>
      </c>
      <c r="J16" s="20">
        <v>79692</v>
      </c>
      <c r="K16" s="20">
        <v>778</v>
      </c>
      <c r="L16" s="20">
        <v>16755</v>
      </c>
      <c r="M16" s="20">
        <v>1259.5555555555557</v>
      </c>
      <c r="N16" s="20">
        <v>8467</v>
      </c>
      <c r="O16" s="20">
        <v>3444.5</v>
      </c>
      <c r="P16" s="20">
        <v>6915</v>
      </c>
      <c r="Q16" s="20">
        <v>14860.8</v>
      </c>
      <c r="R16" s="20">
        <v>0</v>
      </c>
      <c r="S16" s="20">
        <v>12869</v>
      </c>
      <c r="T16" s="20">
        <v>374796</v>
      </c>
      <c r="U16" s="20">
        <v>261725</v>
      </c>
      <c r="V16" s="20">
        <v>488626</v>
      </c>
      <c r="W16" s="20">
        <v>171019</v>
      </c>
      <c r="X16" s="20">
        <v>63521</v>
      </c>
      <c r="Y16" s="20">
        <v>0</v>
      </c>
      <c r="Z16" s="20">
        <v>374796</v>
      </c>
      <c r="AA16" s="20">
        <v>116606.5</v>
      </c>
      <c r="AB16" s="20">
        <v>95282</v>
      </c>
      <c r="AC16" s="20">
        <v>1249</v>
      </c>
      <c r="AD16" s="20">
        <v>19512.400000000001</v>
      </c>
      <c r="AE16" s="20">
        <v>2746</v>
      </c>
      <c r="AF16" s="20">
        <v>20159.599999999999</v>
      </c>
      <c r="AG16" s="20">
        <v>6927</v>
      </c>
      <c r="AH16" s="20">
        <v>0</v>
      </c>
    </row>
    <row r="17" spans="1:34" s="1" customFormat="1" x14ac:dyDescent="0.2">
      <c r="A17" s="18" t="s">
        <v>266</v>
      </c>
      <c r="B17" s="5">
        <f>SUM(B14:B16)</f>
        <v>1152665</v>
      </c>
      <c r="C17" s="5">
        <f t="shared" ref="C17:AH17" si="1">SUM(C14:C16)</f>
        <v>1221655</v>
      </c>
      <c r="D17" s="5">
        <f t="shared" si="1"/>
        <v>999024.5</v>
      </c>
      <c r="E17" s="5">
        <f t="shared" si="1"/>
        <v>1582255</v>
      </c>
      <c r="F17" s="5">
        <f t="shared" si="1"/>
        <v>0</v>
      </c>
      <c r="G17" s="5">
        <f t="shared" si="1"/>
        <v>1455151</v>
      </c>
      <c r="H17" s="5">
        <f t="shared" si="1"/>
        <v>98903</v>
      </c>
      <c r="I17" s="5">
        <f t="shared" si="1"/>
        <v>154622</v>
      </c>
      <c r="J17" s="5">
        <f t="shared" si="1"/>
        <v>1104137</v>
      </c>
      <c r="K17" s="5">
        <f t="shared" si="1"/>
        <v>301833</v>
      </c>
      <c r="L17" s="5">
        <f t="shared" si="1"/>
        <v>358449</v>
      </c>
      <c r="M17" s="5">
        <f t="shared" si="1"/>
        <v>141040.33333333334</v>
      </c>
      <c r="N17" s="5">
        <f t="shared" si="1"/>
        <v>262771</v>
      </c>
      <c r="O17" s="5">
        <f t="shared" si="1"/>
        <v>269525.5</v>
      </c>
      <c r="P17" s="5">
        <f t="shared" si="1"/>
        <v>401882</v>
      </c>
      <c r="Q17" s="5">
        <f t="shared" si="1"/>
        <v>309036.59999999998</v>
      </c>
      <c r="R17" s="5">
        <f t="shared" si="1"/>
        <v>0</v>
      </c>
      <c r="S17" s="5">
        <f t="shared" si="1"/>
        <v>351427</v>
      </c>
      <c r="T17" s="5">
        <f t="shared" si="1"/>
        <v>2002773</v>
      </c>
      <c r="U17" s="5">
        <f t="shared" si="1"/>
        <v>517951</v>
      </c>
      <c r="V17" s="5">
        <f t="shared" si="1"/>
        <v>1166512</v>
      </c>
      <c r="W17" s="5">
        <f t="shared" si="1"/>
        <v>1311251</v>
      </c>
      <c r="X17" s="5">
        <f t="shared" si="1"/>
        <v>552192</v>
      </c>
      <c r="Y17" s="5">
        <f t="shared" si="1"/>
        <v>226463</v>
      </c>
      <c r="Z17" s="5">
        <f t="shared" si="1"/>
        <v>1980933</v>
      </c>
      <c r="AA17" s="5">
        <f t="shared" si="1"/>
        <v>827826</v>
      </c>
      <c r="AB17" s="5">
        <f t="shared" si="1"/>
        <v>1674303.5</v>
      </c>
      <c r="AC17" s="5">
        <f t="shared" si="1"/>
        <v>427320.5</v>
      </c>
      <c r="AD17" s="5">
        <f t="shared" si="1"/>
        <v>214261.19999999998</v>
      </c>
      <c r="AE17" s="5">
        <f t="shared" si="1"/>
        <v>54879</v>
      </c>
      <c r="AF17" s="5">
        <f t="shared" si="1"/>
        <v>231453.80000000002</v>
      </c>
      <c r="AG17" s="5">
        <f t="shared" si="1"/>
        <v>402585</v>
      </c>
      <c r="AH17" s="5">
        <f t="shared" si="1"/>
        <v>75691</v>
      </c>
    </row>
    <row r="18" spans="1:34" s="1" customFormat="1" x14ac:dyDescent="0.2">
      <c r="A18" s="18" t="s">
        <v>3</v>
      </c>
      <c r="B18" s="5">
        <f>+B17+B13</f>
        <v>4652515</v>
      </c>
      <c r="C18" s="5">
        <f t="shared" ref="C18:AH18" si="2">+C17+C13</f>
        <v>23272743</v>
      </c>
      <c r="D18" s="5">
        <f t="shared" si="2"/>
        <v>3187334.1666666665</v>
      </c>
      <c r="E18" s="5">
        <f t="shared" si="2"/>
        <v>6211360</v>
      </c>
      <c r="F18" s="5">
        <f t="shared" si="2"/>
        <v>10714564</v>
      </c>
      <c r="G18" s="5">
        <f t="shared" si="2"/>
        <v>12721429</v>
      </c>
      <c r="H18" s="5">
        <f t="shared" si="2"/>
        <v>766495</v>
      </c>
      <c r="I18" s="5">
        <f t="shared" si="2"/>
        <v>3843561</v>
      </c>
      <c r="J18" s="5">
        <f t="shared" si="2"/>
        <v>3632166</v>
      </c>
      <c r="K18" s="5">
        <f t="shared" si="2"/>
        <v>5183266.333333333</v>
      </c>
      <c r="L18" s="5">
        <f t="shared" si="2"/>
        <v>2070746.5999999999</v>
      </c>
      <c r="M18" s="5">
        <f t="shared" si="2"/>
        <v>2580893.888888889</v>
      </c>
      <c r="N18" s="5">
        <f t="shared" si="2"/>
        <v>2017307.5</v>
      </c>
      <c r="O18" s="5">
        <f t="shared" si="2"/>
        <v>1194615</v>
      </c>
      <c r="P18" s="5">
        <f t="shared" si="2"/>
        <v>1792520</v>
      </c>
      <c r="Q18" s="5">
        <f t="shared" si="2"/>
        <v>4190122.8000000003</v>
      </c>
      <c r="R18" s="5">
        <f t="shared" si="2"/>
        <v>3305445</v>
      </c>
      <c r="S18" s="5">
        <f t="shared" si="2"/>
        <v>4659669</v>
      </c>
      <c r="T18" s="5">
        <f t="shared" si="2"/>
        <v>14907047</v>
      </c>
      <c r="U18" s="5">
        <f t="shared" si="2"/>
        <v>2113694</v>
      </c>
      <c r="V18" s="5">
        <f t="shared" si="2"/>
        <v>20830296</v>
      </c>
      <c r="W18" s="5">
        <f t="shared" si="2"/>
        <v>19125503</v>
      </c>
      <c r="X18" s="5">
        <f t="shared" si="2"/>
        <v>16128008</v>
      </c>
      <c r="Y18" s="5">
        <f t="shared" si="2"/>
        <v>1912967</v>
      </c>
      <c r="Z18" s="5">
        <f t="shared" si="2"/>
        <v>8903574</v>
      </c>
      <c r="AA18" s="5">
        <f t="shared" si="2"/>
        <v>3564956.5</v>
      </c>
      <c r="AB18" s="5">
        <f t="shared" si="2"/>
        <v>30435421.5</v>
      </c>
      <c r="AC18" s="5">
        <f t="shared" si="2"/>
        <v>1952603</v>
      </c>
      <c r="AD18" s="5">
        <f t="shared" si="2"/>
        <v>1764828.8</v>
      </c>
      <c r="AE18" s="5">
        <f t="shared" si="2"/>
        <v>583940</v>
      </c>
      <c r="AF18" s="5">
        <f t="shared" si="2"/>
        <v>2048383.2</v>
      </c>
      <c r="AG18" s="5">
        <f t="shared" si="2"/>
        <v>2254287</v>
      </c>
      <c r="AH18" s="5">
        <f t="shared" si="2"/>
        <v>873643</v>
      </c>
    </row>
    <row r="19" spans="1:34" x14ac:dyDescent="0.2">
      <c r="A19" s="17" t="s">
        <v>267</v>
      </c>
      <c r="B19" s="20">
        <v>520</v>
      </c>
      <c r="C19" s="20">
        <v>212</v>
      </c>
      <c r="D19" s="20">
        <v>2931</v>
      </c>
      <c r="E19" s="20">
        <v>1848</v>
      </c>
      <c r="F19" s="20">
        <v>0</v>
      </c>
      <c r="G19" s="20">
        <v>205</v>
      </c>
      <c r="H19" s="20">
        <v>42</v>
      </c>
      <c r="I19" s="20">
        <v>66</v>
      </c>
      <c r="J19" s="20">
        <v>477</v>
      </c>
      <c r="K19" s="20">
        <v>2687</v>
      </c>
      <c r="L19" s="20">
        <v>202051</v>
      </c>
      <c r="M19" s="20">
        <v>4346</v>
      </c>
      <c r="N19" s="20">
        <v>960</v>
      </c>
      <c r="O19" s="20">
        <v>357</v>
      </c>
      <c r="P19" s="20">
        <v>110</v>
      </c>
      <c r="Q19" s="20">
        <v>2330</v>
      </c>
      <c r="R19" s="20">
        <v>47</v>
      </c>
      <c r="S19" s="20">
        <v>424</v>
      </c>
      <c r="T19" s="20">
        <v>920</v>
      </c>
      <c r="U19" s="20">
        <v>252</v>
      </c>
      <c r="V19" s="20">
        <v>874</v>
      </c>
      <c r="W19" s="20">
        <v>212</v>
      </c>
      <c r="X19" s="20">
        <v>208</v>
      </c>
      <c r="Y19" s="20">
        <v>45</v>
      </c>
      <c r="Z19" s="20">
        <v>907</v>
      </c>
      <c r="AA19" s="20">
        <v>166</v>
      </c>
      <c r="AB19" s="20">
        <v>1828</v>
      </c>
      <c r="AC19" s="20">
        <v>653</v>
      </c>
      <c r="AD19" s="20">
        <v>1109</v>
      </c>
      <c r="AE19" s="20">
        <v>186</v>
      </c>
      <c r="AF19" s="20">
        <v>1357</v>
      </c>
      <c r="AG19" s="20">
        <v>42</v>
      </c>
      <c r="AH19" s="20">
        <v>471</v>
      </c>
    </row>
    <row r="20" spans="1:34" x14ac:dyDescent="0.2">
      <c r="A20" s="17" t="s">
        <v>268</v>
      </c>
      <c r="B20" s="20">
        <v>3</v>
      </c>
      <c r="C20" s="20">
        <v>3</v>
      </c>
      <c r="D20" s="20">
        <v>21</v>
      </c>
      <c r="E20" s="20">
        <v>4</v>
      </c>
      <c r="F20" s="20">
        <v>2</v>
      </c>
      <c r="G20" s="20">
        <v>3</v>
      </c>
      <c r="H20" s="20">
        <v>1</v>
      </c>
      <c r="I20" s="20">
        <v>1</v>
      </c>
      <c r="J20" s="20">
        <v>1</v>
      </c>
      <c r="K20" s="20">
        <v>7</v>
      </c>
      <c r="L20" s="20">
        <v>6957</v>
      </c>
      <c r="M20" s="20">
        <v>17</v>
      </c>
      <c r="N20" s="20">
        <v>3</v>
      </c>
      <c r="O20" s="20">
        <v>2</v>
      </c>
      <c r="P20" s="20">
        <v>1</v>
      </c>
      <c r="Q20" s="20">
        <v>10</v>
      </c>
      <c r="R20" s="20">
        <v>1</v>
      </c>
      <c r="S20" s="20">
        <v>2</v>
      </c>
      <c r="T20" s="20">
        <v>2</v>
      </c>
      <c r="U20" s="20">
        <v>1</v>
      </c>
      <c r="V20" s="20">
        <v>9</v>
      </c>
      <c r="W20" s="20">
        <v>3</v>
      </c>
      <c r="X20" s="20">
        <v>1</v>
      </c>
      <c r="Y20" s="20">
        <v>1</v>
      </c>
      <c r="Z20" s="20">
        <v>5</v>
      </c>
      <c r="AA20" s="20">
        <v>1</v>
      </c>
      <c r="AB20" s="20">
        <v>16</v>
      </c>
      <c r="AC20" s="20">
        <v>2</v>
      </c>
      <c r="AD20" s="20">
        <v>9</v>
      </c>
      <c r="AE20" s="20">
        <v>2</v>
      </c>
      <c r="AF20" s="20">
        <v>9</v>
      </c>
      <c r="AG20" s="20">
        <v>1</v>
      </c>
      <c r="AH20" s="20">
        <v>3</v>
      </c>
    </row>
    <row r="22" spans="1:34" x14ac:dyDescent="0.2">
      <c r="A22" s="126" t="s">
        <v>282</v>
      </c>
      <c r="B22" s="127"/>
      <c r="C22" s="127"/>
      <c r="D22" s="127"/>
      <c r="E22" s="127"/>
      <c r="F22" s="127"/>
      <c r="G22" s="127"/>
      <c r="H22" s="127"/>
      <c r="I22" s="127"/>
      <c r="J22" s="127"/>
      <c r="K22" s="127"/>
      <c r="L22" s="127"/>
      <c r="M22" s="127"/>
      <c r="N22" s="127"/>
      <c r="O22" s="127"/>
      <c r="P22" s="127"/>
      <c r="Q22" s="127"/>
      <c r="R22" s="127"/>
      <c r="S22" s="127"/>
      <c r="T22" s="127"/>
      <c r="U22" s="127"/>
      <c r="V22" s="127"/>
      <c r="W22" s="127"/>
      <c r="X22" s="127"/>
      <c r="Y22" s="127"/>
      <c r="Z22" s="127"/>
      <c r="AA22" s="127"/>
      <c r="AB22" s="127"/>
      <c r="AC22" s="127"/>
      <c r="AD22" s="127"/>
      <c r="AE22" s="127"/>
      <c r="AF22" s="127"/>
      <c r="AG22" s="127"/>
      <c r="AH22" s="127"/>
    </row>
    <row r="23" spans="1:34" x14ac:dyDescent="0.2">
      <c r="A23" s="10" t="s">
        <v>235</v>
      </c>
      <c r="B23" s="11">
        <f>+B5/$B$18</f>
        <v>0.10501202038037491</v>
      </c>
      <c r="C23" s="11">
        <f>+C5/$C$18</f>
        <v>0.15068455832645081</v>
      </c>
      <c r="D23" s="11">
        <f>+D5/$D$17</f>
        <v>0.37844283765479897</v>
      </c>
      <c r="E23" s="11">
        <f>+E5/$E$18</f>
        <v>0.10832200999459056</v>
      </c>
      <c r="F23" s="11">
        <f t="shared" ref="F23:F36" si="3">+F5/$F$18</f>
        <v>0</v>
      </c>
      <c r="G23" s="11">
        <f t="shared" ref="G23:G36" si="4">+G5/$G$18</f>
        <v>0.32135407115034009</v>
      </c>
      <c r="H23" s="11">
        <f>+H5/$H$18</f>
        <v>0</v>
      </c>
      <c r="I23" s="11">
        <f>+I5/$I$18</f>
        <v>0</v>
      </c>
      <c r="J23" s="11">
        <f>+J5/$J$18</f>
        <v>6.1402755270546554E-2</v>
      </c>
      <c r="K23" s="11">
        <f>+K5/$K$18</f>
        <v>0.15380829038368923</v>
      </c>
      <c r="L23" s="11">
        <f>+L5/$L$18</f>
        <v>0.15390873996847321</v>
      </c>
      <c r="M23" s="11">
        <f>+M5/$M$18</f>
        <v>0.42647756192998587</v>
      </c>
      <c r="N23" s="11">
        <f>+N5/$N$18</f>
        <v>0.16210319943786458</v>
      </c>
      <c r="O23" s="11">
        <f>+O5/$O$18</f>
        <v>0.12216237030340318</v>
      </c>
      <c r="P23" s="11">
        <f>+P5/$P$18</f>
        <v>0.16600874746167407</v>
      </c>
      <c r="Q23" s="11">
        <f>+Q5/$Q$18</f>
        <v>0.21803776252094567</v>
      </c>
      <c r="R23" s="11">
        <f>+R5/$R$18</f>
        <v>0.41191155805042889</v>
      </c>
      <c r="S23" s="11">
        <f>+S5/$S$18</f>
        <v>7.8651294759348789E-2</v>
      </c>
      <c r="T23" s="11">
        <f>+T5/$T$18</f>
        <v>0.15986888617175488</v>
      </c>
      <c r="U23" s="11">
        <f>+U5/$U$18</f>
        <v>7.0811574428465043E-2</v>
      </c>
      <c r="V23" s="11">
        <f>+V5/$V$18</f>
        <v>0.11845674204533628</v>
      </c>
      <c r="W23" s="11">
        <f>+W5/$W$18</f>
        <v>0.15195631717503064</v>
      </c>
      <c r="X23" s="11">
        <f>+X5/$X$18</f>
        <v>0.187380921438035</v>
      </c>
      <c r="Y23" s="11">
        <f>+Y5/$Y$18</f>
        <v>0.1602724981664608</v>
      </c>
      <c r="Z23" s="11">
        <f>+Z5/$Z$18</f>
        <v>0.26117343439836632</v>
      </c>
      <c r="AA23" s="11">
        <f>+AA5/$AA$18</f>
        <v>9.5651097004970473E-2</v>
      </c>
      <c r="AB23" s="11">
        <f>+AB5/$AB$18</f>
        <v>0.12194574009760305</v>
      </c>
      <c r="AC23" s="11">
        <f>+AC5/$AC$18</f>
        <v>0.18652895647502335</v>
      </c>
      <c r="AD23" s="11">
        <f>+AD5/$AD$18</f>
        <v>0.18061230641748366</v>
      </c>
      <c r="AE23" s="11">
        <f>+AE5/$AE$18</f>
        <v>0.11302531081960475</v>
      </c>
      <c r="AF23" s="11">
        <f>+AF5/$AF$18</f>
        <v>0.22173858875624444</v>
      </c>
      <c r="AG23" s="11">
        <f>+AG5/$AG$18</f>
        <v>0.17256409676318943</v>
      </c>
      <c r="AH23" s="11">
        <f>+AH5/$AH$18</f>
        <v>0.22459402753756397</v>
      </c>
    </row>
    <row r="24" spans="1:34" x14ac:dyDescent="0.2">
      <c r="A24" s="12" t="s">
        <v>236</v>
      </c>
      <c r="B24" s="11">
        <f>+B6/$B$18</f>
        <v>0.10649831327787229</v>
      </c>
      <c r="C24" s="11">
        <f t="shared" ref="C24:C36" si="5">+C6/$C$18</f>
        <v>7.3103114660785798E-2</v>
      </c>
      <c r="D24" s="11">
        <f t="shared" ref="D24:D36" si="6">+D6/$D$17</f>
        <v>0.36867897967800922</v>
      </c>
      <c r="E24" s="11">
        <f t="shared" ref="E24:E36" si="7">+E6/$E$18</f>
        <v>4.0590788490765306E-2</v>
      </c>
      <c r="F24" s="11">
        <f t="shared" si="3"/>
        <v>0.27552684364944763</v>
      </c>
      <c r="G24" s="11">
        <f t="shared" si="4"/>
        <v>6.4422086543893767E-2</v>
      </c>
      <c r="H24" s="11">
        <f t="shared" ref="H24:H36" si="8">+H6/$H$18</f>
        <v>0</v>
      </c>
      <c r="I24" s="11">
        <f t="shared" ref="I24:I36" si="9">+I6/$I$18</f>
        <v>0</v>
      </c>
      <c r="J24" s="11">
        <f t="shared" ref="J24:J36" si="10">+J6/$J$18</f>
        <v>0</v>
      </c>
      <c r="K24" s="11">
        <f t="shared" ref="K24:K36" si="11">+K6/$K$18</f>
        <v>1.097756954929128E-2</v>
      </c>
      <c r="L24" s="11">
        <f t="shared" ref="L24:L36" si="12">+L6/$L$18</f>
        <v>4.5725633450273445E-2</v>
      </c>
      <c r="M24" s="11">
        <f t="shared" ref="M24:M36" si="13">+M6/$M$18</f>
        <v>8.7059715959737452E-2</v>
      </c>
      <c r="N24" s="11">
        <f t="shared" ref="N24:N36" si="14">+N6/$N$18</f>
        <v>0.12790216662556403</v>
      </c>
      <c r="O24" s="11">
        <f t="shared" ref="O24:O36" si="15">+O6/$O$18</f>
        <v>5.4804267483666284E-2</v>
      </c>
      <c r="P24" s="11">
        <f t="shared" ref="P24:P36" si="16">+P6/$P$18</f>
        <v>4.7295985539910296E-2</v>
      </c>
      <c r="Q24" s="11">
        <f t="shared" ref="Q24:Q36" si="17">+Q6/$Q$18</f>
        <v>4.4385906780584086E-2</v>
      </c>
      <c r="R24" s="11">
        <f t="shared" ref="R24:R36" si="18">+R6/$R$18</f>
        <v>0.15114394582272583</v>
      </c>
      <c r="S24" s="11">
        <f t="shared" ref="S24:S36" si="19">+S6/$S$18</f>
        <v>5.071411724738388E-2</v>
      </c>
      <c r="T24" s="11">
        <f t="shared" ref="T24:T36" si="20">+T6/$T$18</f>
        <v>6.7637272492667391E-2</v>
      </c>
      <c r="U24" s="11">
        <f t="shared" ref="U24:U36" si="21">+U6/$U$18</f>
        <v>7.0807789585436681E-2</v>
      </c>
      <c r="V24" s="11">
        <f t="shared" ref="V24:V36" si="22">+V6/$V$18</f>
        <v>8.8400280053629585E-2</v>
      </c>
      <c r="W24" s="11">
        <f t="shared" ref="W24:W36" si="23">+W6/$W$18</f>
        <v>1.1526232800256286E-2</v>
      </c>
      <c r="X24" s="11">
        <f t="shared" ref="X24:X36" si="24">+X6/$X$18</f>
        <v>2.041399037004446E-2</v>
      </c>
      <c r="Y24" s="11">
        <f t="shared" ref="Y24:Y36" si="25">+Y6/$Y$18</f>
        <v>0.32398102005941554</v>
      </c>
      <c r="Z24" s="11">
        <f t="shared" ref="Z24:Z36" si="26">+Z6/$Z$18</f>
        <v>3.9266591146431759E-2</v>
      </c>
      <c r="AA24" s="11">
        <f t="shared" ref="AA24:AA36" si="27">+AA6/$AA$18</f>
        <v>5.0173964254542798E-2</v>
      </c>
      <c r="AB24" s="11">
        <f t="shared" ref="AB24:AB36" si="28">+AB6/$AB$18</f>
        <v>6.8307859643080684E-2</v>
      </c>
      <c r="AC24" s="11">
        <f t="shared" ref="AC24:AC36" si="29">+AC6/$AC$18</f>
        <v>4.612714412504744E-2</v>
      </c>
      <c r="AD24" s="11">
        <f t="shared" ref="AD24:AD36" si="30">+AD6/$AD$18</f>
        <v>5.2044028293282613E-2</v>
      </c>
      <c r="AE24" s="11">
        <f t="shared" ref="AE24:AE36" si="31">+AE6/$AE$18</f>
        <v>0.13556272904750488</v>
      </c>
      <c r="AF24" s="11">
        <f t="shared" ref="AF24:AF36" si="32">+AF6/$AF$18</f>
        <v>6.0739123421828495E-2</v>
      </c>
      <c r="AG24" s="11">
        <f t="shared" ref="AG24:AG36" si="33">+AG6/$AG$18</f>
        <v>3.7673996256909613E-2</v>
      </c>
      <c r="AH24" s="11">
        <f t="shared" ref="AH24:AH36" si="34">+AH6/$AH$18</f>
        <v>9.2041028200306074E-2</v>
      </c>
    </row>
    <row r="25" spans="1:34" x14ac:dyDescent="0.2">
      <c r="A25" s="12" t="s">
        <v>237</v>
      </c>
      <c r="B25" s="11">
        <f t="shared" ref="B25:B36" si="35">+B7/$B$18</f>
        <v>9.9301130678783409E-3</v>
      </c>
      <c r="C25" s="11">
        <f t="shared" si="5"/>
        <v>3.5243245714525355E-2</v>
      </c>
      <c r="D25" s="11">
        <f t="shared" si="6"/>
        <v>3.4760408778763685E-2</v>
      </c>
      <c r="E25" s="11">
        <f t="shared" si="7"/>
        <v>1.3278895443187966E-2</v>
      </c>
      <c r="F25" s="11">
        <f t="shared" si="3"/>
        <v>0.61095533145352443</v>
      </c>
      <c r="G25" s="11">
        <f t="shared" si="4"/>
        <v>6.9181693345928353E-3</v>
      </c>
      <c r="H25" s="11">
        <f t="shared" si="8"/>
        <v>0.20997919099276577</v>
      </c>
      <c r="I25" s="11">
        <f t="shared" si="9"/>
        <v>3.4161549667092575E-2</v>
      </c>
      <c r="J25" s="11">
        <f t="shared" si="10"/>
        <v>1.3003260313542939E-2</v>
      </c>
      <c r="K25" s="11">
        <f t="shared" si="11"/>
        <v>0.40440638493140652</v>
      </c>
      <c r="L25" s="11">
        <f t="shared" si="12"/>
        <v>0.18211363959259913</v>
      </c>
      <c r="M25" s="11">
        <f t="shared" si="13"/>
        <v>3.1764059351529587E-2</v>
      </c>
      <c r="N25" s="11">
        <f t="shared" si="14"/>
        <v>9.6564356202512511E-2</v>
      </c>
      <c r="O25" s="11">
        <f t="shared" si="15"/>
        <v>1.2962335145632694E-2</v>
      </c>
      <c r="P25" s="11">
        <f t="shared" si="16"/>
        <v>2.6031508713989245E-2</v>
      </c>
      <c r="Q25" s="11">
        <f t="shared" si="17"/>
        <v>7.067024384106356E-2</v>
      </c>
      <c r="R25" s="11">
        <f t="shared" si="18"/>
        <v>3.9114551898458451E-2</v>
      </c>
      <c r="S25" s="11">
        <f t="shared" si="19"/>
        <v>1.4026962000948995E-2</v>
      </c>
      <c r="T25" s="11">
        <f t="shared" si="20"/>
        <v>0.1975862825145718</v>
      </c>
      <c r="U25" s="11">
        <f t="shared" si="21"/>
        <v>0</v>
      </c>
      <c r="V25" s="11">
        <f t="shared" si="22"/>
        <v>3.9375676658651416E-2</v>
      </c>
      <c r="W25" s="11">
        <f t="shared" si="23"/>
        <v>4.2885512605864533E-2</v>
      </c>
      <c r="X25" s="11">
        <f t="shared" si="24"/>
        <v>5.0856063563460535E-2</v>
      </c>
      <c r="Y25" s="11">
        <f t="shared" si="25"/>
        <v>4.3257411131504102E-3</v>
      </c>
      <c r="Z25" s="11">
        <f t="shared" si="26"/>
        <v>0.15220348592598881</v>
      </c>
      <c r="AA25" s="11">
        <f t="shared" si="27"/>
        <v>0.13806185292864023</v>
      </c>
      <c r="AB25" s="11">
        <f t="shared" si="28"/>
        <v>1.4345242434050075E-2</v>
      </c>
      <c r="AC25" s="11">
        <f t="shared" si="29"/>
        <v>5.2046166066527608E-2</v>
      </c>
      <c r="AD25" s="11">
        <f t="shared" si="30"/>
        <v>2.6834217573965247E-2</v>
      </c>
      <c r="AE25" s="11">
        <f t="shared" si="31"/>
        <v>3.1802068705688941E-2</v>
      </c>
      <c r="AF25" s="11">
        <f t="shared" si="32"/>
        <v>8.777234650235366E-2</v>
      </c>
      <c r="AG25" s="11">
        <f t="shared" si="33"/>
        <v>1.6544477256001566E-2</v>
      </c>
      <c r="AH25" s="11">
        <f t="shared" si="34"/>
        <v>3.5562581054275032E-2</v>
      </c>
    </row>
    <row r="26" spans="1:34" x14ac:dyDescent="0.2">
      <c r="A26" s="12" t="s">
        <v>238</v>
      </c>
      <c r="B26" s="11">
        <f t="shared" si="35"/>
        <v>0.158758434953998</v>
      </c>
      <c r="C26" s="11">
        <f t="shared" si="5"/>
        <v>0.27330869420935899</v>
      </c>
      <c r="D26" s="11">
        <f t="shared" si="6"/>
        <v>0.40691127528237125</v>
      </c>
      <c r="E26" s="11">
        <f t="shared" si="7"/>
        <v>0.20177110970866283</v>
      </c>
      <c r="F26" s="11">
        <f t="shared" si="3"/>
        <v>0.11351782489702801</v>
      </c>
      <c r="G26" s="11">
        <f t="shared" si="4"/>
        <v>0.21948556251031232</v>
      </c>
      <c r="H26" s="11">
        <f t="shared" si="8"/>
        <v>0.66098800383564149</v>
      </c>
      <c r="I26" s="11">
        <f t="shared" si="9"/>
        <v>9.1614521013195838E-2</v>
      </c>
      <c r="J26" s="11">
        <f t="shared" si="10"/>
        <v>0.20464400580810457</v>
      </c>
      <c r="K26" s="11">
        <f t="shared" si="11"/>
        <v>7.451954845204109E-2</v>
      </c>
      <c r="L26" s="11">
        <f t="shared" si="12"/>
        <v>0.18160928044020452</v>
      </c>
      <c r="M26" s="11">
        <f t="shared" si="13"/>
        <v>6.322008589186047E-2</v>
      </c>
      <c r="N26" s="11">
        <f t="shared" si="14"/>
        <v>0.11687187005451573</v>
      </c>
      <c r="O26" s="11">
        <f t="shared" si="15"/>
        <v>3.4664306073504854E-2</v>
      </c>
      <c r="P26" s="11">
        <f t="shared" si="16"/>
        <v>4.2342623792203153E-2</v>
      </c>
      <c r="Q26" s="11">
        <f t="shared" si="17"/>
        <v>0.14510911231527629</v>
      </c>
      <c r="R26" s="11">
        <f t="shared" si="18"/>
        <v>0.17115214441625862</v>
      </c>
      <c r="S26" s="11">
        <f t="shared" si="19"/>
        <v>0.16744021946623247</v>
      </c>
      <c r="T26" s="11">
        <f t="shared" si="20"/>
        <v>5.3567618053394481E-2</v>
      </c>
      <c r="U26" s="11">
        <f t="shared" si="21"/>
        <v>1.6773478090963023E-2</v>
      </c>
      <c r="V26" s="11">
        <f t="shared" si="22"/>
        <v>0.24428428669472579</v>
      </c>
      <c r="W26" s="11">
        <f t="shared" si="23"/>
        <v>0</v>
      </c>
      <c r="X26" s="11">
        <f t="shared" si="24"/>
        <v>0.16529567693666819</v>
      </c>
      <c r="Y26" s="11">
        <f t="shared" si="25"/>
        <v>0.25497460228012298</v>
      </c>
      <c r="Z26" s="11">
        <f t="shared" si="26"/>
        <v>8.5321130593175282E-2</v>
      </c>
      <c r="AA26" s="11">
        <f t="shared" si="27"/>
        <v>9.5541839009816804E-2</v>
      </c>
      <c r="AB26" s="11">
        <f t="shared" si="28"/>
        <v>0.27995574170050513</v>
      </c>
      <c r="AC26" s="11">
        <f t="shared" si="29"/>
        <v>6.6919133075182199E-2</v>
      </c>
      <c r="AD26" s="11">
        <f t="shared" si="30"/>
        <v>0.17277732548335567</v>
      </c>
      <c r="AE26" s="11">
        <f t="shared" si="31"/>
        <v>8.5132890365448508E-2</v>
      </c>
      <c r="AF26" s="11">
        <f t="shared" si="32"/>
        <v>0.14764981474169483</v>
      </c>
      <c r="AG26" s="11">
        <f t="shared" si="33"/>
        <v>9.0686323436190694E-2</v>
      </c>
      <c r="AH26" s="11">
        <f t="shared" si="34"/>
        <v>0.19072092376405467</v>
      </c>
    </row>
    <row r="27" spans="1:34" x14ac:dyDescent="0.2">
      <c r="A27" s="12" t="s">
        <v>239</v>
      </c>
      <c r="B27" s="11">
        <f t="shared" si="35"/>
        <v>0</v>
      </c>
      <c r="C27" s="11">
        <f t="shared" si="5"/>
        <v>1.24175306709656E-3</v>
      </c>
      <c r="D27" s="11">
        <f t="shared" si="6"/>
        <v>0</v>
      </c>
      <c r="E27" s="11">
        <f t="shared" si="7"/>
        <v>0</v>
      </c>
      <c r="F27" s="11">
        <f t="shared" si="3"/>
        <v>0</v>
      </c>
      <c r="G27" s="11">
        <f t="shared" si="4"/>
        <v>0</v>
      </c>
      <c r="H27" s="11">
        <f t="shared" si="8"/>
        <v>0</v>
      </c>
      <c r="I27" s="11">
        <f t="shared" si="9"/>
        <v>0</v>
      </c>
      <c r="J27" s="11">
        <f t="shared" si="10"/>
        <v>0</v>
      </c>
      <c r="K27" s="11">
        <f t="shared" si="11"/>
        <v>5.0445025045018268E-3</v>
      </c>
      <c r="L27" s="11">
        <f t="shared" si="12"/>
        <v>8.883655779031583E-3</v>
      </c>
      <c r="M27" s="11">
        <f t="shared" si="13"/>
        <v>5.5539327567171492E-3</v>
      </c>
      <c r="N27" s="11">
        <f t="shared" si="14"/>
        <v>0</v>
      </c>
      <c r="O27" s="11">
        <f t="shared" si="15"/>
        <v>6.7318759600373344E-3</v>
      </c>
      <c r="P27" s="11">
        <f t="shared" si="16"/>
        <v>1.4076830384040345E-2</v>
      </c>
      <c r="Q27" s="11">
        <f t="shared" si="17"/>
        <v>3.5700624334924023E-3</v>
      </c>
      <c r="R27" s="11">
        <f t="shared" si="18"/>
        <v>1.2521763332924917E-3</v>
      </c>
      <c r="S27" s="11">
        <f t="shared" si="19"/>
        <v>0</v>
      </c>
      <c r="T27" s="11">
        <f t="shared" si="20"/>
        <v>0</v>
      </c>
      <c r="U27" s="11">
        <f t="shared" si="21"/>
        <v>0</v>
      </c>
      <c r="V27" s="11">
        <f t="shared" si="22"/>
        <v>1.3873542651530251E-3</v>
      </c>
      <c r="W27" s="11">
        <f t="shared" si="23"/>
        <v>4.533057248219825E-3</v>
      </c>
      <c r="X27" s="11">
        <f t="shared" si="24"/>
        <v>3.5837035795121134E-3</v>
      </c>
      <c r="Y27" s="11">
        <f t="shared" si="25"/>
        <v>0</v>
      </c>
      <c r="Z27" s="11">
        <f t="shared" si="26"/>
        <v>0</v>
      </c>
      <c r="AA27" s="11">
        <f t="shared" si="27"/>
        <v>8.9933776190536975E-3</v>
      </c>
      <c r="AB27" s="11">
        <f t="shared" si="28"/>
        <v>4.7475931949882806E-4</v>
      </c>
      <c r="AC27" s="11">
        <f t="shared" si="29"/>
        <v>0</v>
      </c>
      <c r="AD27" s="11">
        <f t="shared" si="30"/>
        <v>3.125062328991911E-3</v>
      </c>
      <c r="AE27" s="11">
        <f t="shared" si="31"/>
        <v>0</v>
      </c>
      <c r="AF27" s="11">
        <f t="shared" si="32"/>
        <v>2.6362254874966753E-2</v>
      </c>
      <c r="AG27" s="11">
        <f t="shared" si="33"/>
        <v>2.3222420215349687E-2</v>
      </c>
      <c r="AH27" s="11">
        <f t="shared" si="34"/>
        <v>0</v>
      </c>
    </row>
    <row r="28" spans="1:34" x14ac:dyDescent="0.2">
      <c r="A28" s="12" t="s">
        <v>240</v>
      </c>
      <c r="B28" s="11">
        <f t="shared" si="35"/>
        <v>0.15573533884361468</v>
      </c>
      <c r="C28" s="11">
        <f t="shared" si="5"/>
        <v>0.12800274552939461</v>
      </c>
      <c r="D28" s="11">
        <f t="shared" si="6"/>
        <v>0.64591308821755622</v>
      </c>
      <c r="E28" s="11">
        <f t="shared" si="7"/>
        <v>0.28039173385538757</v>
      </c>
      <c r="F28" s="11">
        <f t="shared" si="3"/>
        <v>0</v>
      </c>
      <c r="G28" s="11">
        <f t="shared" si="4"/>
        <v>0.24141250169300948</v>
      </c>
      <c r="H28" s="11">
        <f t="shared" si="8"/>
        <v>0</v>
      </c>
      <c r="I28" s="11">
        <f t="shared" si="9"/>
        <v>0</v>
      </c>
      <c r="J28" s="11">
        <f t="shared" si="10"/>
        <v>0.32346374036869463</v>
      </c>
      <c r="K28" s="11">
        <f t="shared" si="11"/>
        <v>0.29301150452169833</v>
      </c>
      <c r="L28" s="11">
        <f t="shared" si="12"/>
        <v>0.24302934989727862</v>
      </c>
      <c r="M28" s="11">
        <f t="shared" si="13"/>
        <v>0.30893129404562458</v>
      </c>
      <c r="N28" s="11">
        <f t="shared" si="14"/>
        <v>0.36630013024786751</v>
      </c>
      <c r="O28" s="11">
        <f t="shared" si="15"/>
        <v>0.54305780523432234</v>
      </c>
      <c r="P28" s="11">
        <f t="shared" si="16"/>
        <v>0.48004485305603284</v>
      </c>
      <c r="Q28" s="11">
        <f t="shared" si="17"/>
        <v>0.26760094000109019</v>
      </c>
      <c r="R28" s="11">
        <f t="shared" si="18"/>
        <v>0.22105193098054876</v>
      </c>
      <c r="S28" s="11">
        <f t="shared" si="19"/>
        <v>0.61374853020675935</v>
      </c>
      <c r="T28" s="11">
        <f t="shared" si="20"/>
        <v>0.36923711315862895</v>
      </c>
      <c r="U28" s="11">
        <f t="shared" si="21"/>
        <v>0.13281061497075736</v>
      </c>
      <c r="V28" s="11">
        <f t="shared" si="22"/>
        <v>7.6272895978050426E-2</v>
      </c>
      <c r="W28" s="11">
        <f t="shared" si="23"/>
        <v>0.29075073215067859</v>
      </c>
      <c r="X28" s="11">
        <f t="shared" si="24"/>
        <v>0.29553314953712823</v>
      </c>
      <c r="Y28" s="11">
        <f t="shared" si="25"/>
        <v>0.13806301938297943</v>
      </c>
      <c r="Z28" s="11">
        <f t="shared" si="26"/>
        <v>0.20982607658452662</v>
      </c>
      <c r="AA28" s="11">
        <f t="shared" si="27"/>
        <v>0.37023397059683616</v>
      </c>
      <c r="AB28" s="11">
        <f t="shared" si="28"/>
        <v>0.15501283594840309</v>
      </c>
      <c r="AC28" s="11">
        <f t="shared" si="29"/>
        <v>0.42953201444430844</v>
      </c>
      <c r="AD28" s="11">
        <f t="shared" si="30"/>
        <v>0.39439780221174991</v>
      </c>
      <c r="AE28" s="11">
        <f t="shared" si="31"/>
        <v>0.48082765352604717</v>
      </c>
      <c r="AF28" s="11">
        <f t="shared" si="32"/>
        <v>0.26189689507314839</v>
      </c>
      <c r="AG28" s="11">
        <f t="shared" si="33"/>
        <v>0.48072228602657957</v>
      </c>
      <c r="AH28" s="11">
        <f t="shared" si="34"/>
        <v>0.37044307571857155</v>
      </c>
    </row>
    <row r="29" spans="1:34" x14ac:dyDescent="0.2">
      <c r="A29" s="12" t="s">
        <v>241</v>
      </c>
      <c r="B29" s="11">
        <f t="shared" si="35"/>
        <v>0.21631483187050446</v>
      </c>
      <c r="C29" s="11">
        <f t="shared" si="5"/>
        <v>0</v>
      </c>
      <c r="D29" s="11">
        <f t="shared" si="6"/>
        <v>0.1027482308992422</v>
      </c>
      <c r="E29" s="11">
        <f t="shared" si="7"/>
        <v>0.10090978465263646</v>
      </c>
      <c r="F29" s="11">
        <f t="shared" si="3"/>
        <v>0</v>
      </c>
      <c r="G29" s="11">
        <f t="shared" si="4"/>
        <v>3.2021795664622266E-2</v>
      </c>
      <c r="H29" s="11">
        <f t="shared" si="8"/>
        <v>0</v>
      </c>
      <c r="I29" s="11">
        <f t="shared" si="9"/>
        <v>0</v>
      </c>
      <c r="J29" s="11">
        <f t="shared" si="10"/>
        <v>0</v>
      </c>
      <c r="K29" s="11">
        <f t="shared" si="11"/>
        <v>0</v>
      </c>
      <c r="L29" s="11">
        <f t="shared" si="12"/>
        <v>0</v>
      </c>
      <c r="M29" s="11">
        <f t="shared" si="13"/>
        <v>1.5857253591509746E-2</v>
      </c>
      <c r="N29" s="11">
        <f t="shared" si="14"/>
        <v>0</v>
      </c>
      <c r="O29" s="11">
        <f t="shared" si="15"/>
        <v>0</v>
      </c>
      <c r="P29" s="11">
        <f t="shared" si="16"/>
        <v>0</v>
      </c>
      <c r="Q29" s="11">
        <f t="shared" si="17"/>
        <v>4.5788443240852031E-2</v>
      </c>
      <c r="R29" s="11">
        <f t="shared" si="18"/>
        <v>0</v>
      </c>
      <c r="S29" s="11">
        <f t="shared" si="19"/>
        <v>0</v>
      </c>
      <c r="T29" s="11">
        <f t="shared" si="20"/>
        <v>1.7264988833804577E-3</v>
      </c>
      <c r="U29" s="11">
        <f t="shared" si="21"/>
        <v>0</v>
      </c>
      <c r="V29" s="11">
        <f t="shared" si="22"/>
        <v>0</v>
      </c>
      <c r="W29" s="11">
        <f t="shared" si="23"/>
        <v>0</v>
      </c>
      <c r="X29" s="11">
        <f t="shared" si="24"/>
        <v>0</v>
      </c>
      <c r="Y29" s="11">
        <f t="shared" si="25"/>
        <v>0</v>
      </c>
      <c r="Z29" s="11">
        <f t="shared" si="26"/>
        <v>2.8906369509592439E-3</v>
      </c>
      <c r="AA29" s="11">
        <f t="shared" si="27"/>
        <v>4.2202478487465417E-3</v>
      </c>
      <c r="AB29" s="11">
        <f t="shared" si="28"/>
        <v>3.431856529406041E-2</v>
      </c>
      <c r="AC29" s="11">
        <f t="shared" si="29"/>
        <v>0</v>
      </c>
      <c r="AD29" s="11">
        <f t="shared" si="30"/>
        <v>1.1271574897236491E-2</v>
      </c>
      <c r="AE29" s="11">
        <f t="shared" si="31"/>
        <v>0</v>
      </c>
      <c r="AF29" s="11">
        <f t="shared" si="32"/>
        <v>6.8228542393825531E-2</v>
      </c>
      <c r="AG29" s="11">
        <f t="shared" si="33"/>
        <v>0</v>
      </c>
      <c r="AH29" s="11">
        <f t="shared" si="34"/>
        <v>0</v>
      </c>
    </row>
    <row r="30" spans="1:34" x14ac:dyDescent="0.2">
      <c r="A30" s="12" t="s">
        <v>242</v>
      </c>
      <c r="B30" s="11">
        <f t="shared" si="35"/>
        <v>0</v>
      </c>
      <c r="C30" s="11">
        <f t="shared" si="5"/>
        <v>0.28592293568489113</v>
      </c>
      <c r="D30" s="11">
        <f t="shared" si="6"/>
        <v>0.25299162666514519</v>
      </c>
      <c r="E30" s="11">
        <f t="shared" si="7"/>
        <v>0</v>
      </c>
      <c r="F30" s="11">
        <f t="shared" si="3"/>
        <v>0</v>
      </c>
      <c r="G30" s="11">
        <f t="shared" si="4"/>
        <v>0</v>
      </c>
      <c r="H30" s="11">
        <f t="shared" si="8"/>
        <v>0</v>
      </c>
      <c r="I30" s="11">
        <f t="shared" si="9"/>
        <v>0.83399508944960155</v>
      </c>
      <c r="J30" s="11">
        <f t="shared" si="10"/>
        <v>9.3497654016914428E-2</v>
      </c>
      <c r="K30" s="11">
        <f t="shared" si="11"/>
        <v>0</v>
      </c>
      <c r="L30" s="11">
        <f t="shared" si="12"/>
        <v>1.1628366310006258E-2</v>
      </c>
      <c r="M30" s="11">
        <f t="shared" si="13"/>
        <v>6.4882343735772853E-3</v>
      </c>
      <c r="N30" s="11">
        <f t="shared" si="14"/>
        <v>0</v>
      </c>
      <c r="O30" s="11">
        <f t="shared" si="15"/>
        <v>0</v>
      </c>
      <c r="P30" s="11">
        <f t="shared" si="16"/>
        <v>0</v>
      </c>
      <c r="Q30" s="11">
        <f t="shared" si="17"/>
        <v>0.13108393863778886</v>
      </c>
      <c r="R30" s="11">
        <f t="shared" si="18"/>
        <v>4.3736924982869171E-3</v>
      </c>
      <c r="S30" s="11">
        <f t="shared" si="19"/>
        <v>0</v>
      </c>
      <c r="T30" s="11">
        <f t="shared" si="20"/>
        <v>1.6025575018311811E-2</v>
      </c>
      <c r="U30" s="11">
        <f t="shared" si="21"/>
        <v>0.46375113900119885</v>
      </c>
      <c r="V30" s="11">
        <f t="shared" si="22"/>
        <v>0.37582202384450036</v>
      </c>
      <c r="W30" s="11">
        <f t="shared" si="23"/>
        <v>0.42978780741086914</v>
      </c>
      <c r="X30" s="11">
        <f t="shared" si="24"/>
        <v>0.24269841632023001</v>
      </c>
      <c r="Y30" s="11">
        <f t="shared" si="25"/>
        <v>0</v>
      </c>
      <c r="Z30" s="11">
        <f t="shared" si="26"/>
        <v>2.6831247766346412E-2</v>
      </c>
      <c r="AA30" s="11">
        <f t="shared" si="27"/>
        <v>4.9115606319459996E-3</v>
      </c>
      <c r="AB30" s="11">
        <f t="shared" si="28"/>
        <v>0.27062758109001384</v>
      </c>
      <c r="AC30" s="11">
        <f t="shared" si="29"/>
        <v>0</v>
      </c>
      <c r="AD30" s="11">
        <f t="shared" si="30"/>
        <v>3.7531459142099224E-2</v>
      </c>
      <c r="AE30" s="11">
        <f t="shared" si="31"/>
        <v>5.9668801589204373E-2</v>
      </c>
      <c r="AF30" s="11">
        <f t="shared" si="32"/>
        <v>1.2619025580760475E-2</v>
      </c>
      <c r="AG30" s="11">
        <f t="shared" si="33"/>
        <v>0</v>
      </c>
      <c r="AH30" s="11">
        <f t="shared" si="34"/>
        <v>0</v>
      </c>
    </row>
    <row r="31" spans="1:34" x14ac:dyDescent="0.2">
      <c r="A31" s="13" t="s">
        <v>243</v>
      </c>
      <c r="B31" s="14">
        <f t="shared" si="35"/>
        <v>0.75224905239424267</v>
      </c>
      <c r="C31" s="14">
        <f t="shared" si="5"/>
        <v>0.94750704719250323</v>
      </c>
      <c r="D31" s="14">
        <f t="shared" si="6"/>
        <v>2.1904464471758867</v>
      </c>
      <c r="E31" s="14">
        <f t="shared" si="7"/>
        <v>0.74526432214523064</v>
      </c>
      <c r="F31" s="14">
        <f t="shared" si="3"/>
        <v>1</v>
      </c>
      <c r="G31" s="14">
        <f t="shared" si="4"/>
        <v>0.88561418689677085</v>
      </c>
      <c r="H31" s="14">
        <f t="shared" si="8"/>
        <v>0.87096719482840723</v>
      </c>
      <c r="I31" s="14">
        <f t="shared" si="9"/>
        <v>0.95977116012988994</v>
      </c>
      <c r="J31" s="14">
        <f t="shared" si="10"/>
        <v>0.69601141577780312</v>
      </c>
      <c r="K31" s="14">
        <f t="shared" si="11"/>
        <v>0.94176780034262819</v>
      </c>
      <c r="L31" s="14">
        <f t="shared" si="12"/>
        <v>0.82689866543786672</v>
      </c>
      <c r="M31" s="14">
        <f t="shared" si="13"/>
        <v>0.94535213790054218</v>
      </c>
      <c r="N31" s="14">
        <f t="shared" si="14"/>
        <v>0.86974172256832438</v>
      </c>
      <c r="O31" s="14">
        <f t="shared" si="15"/>
        <v>0.77438296020056674</v>
      </c>
      <c r="P31" s="14">
        <f t="shared" si="16"/>
        <v>0.77580054894785</v>
      </c>
      <c r="Q31" s="14">
        <f t="shared" si="17"/>
        <v>0.92624640977109307</v>
      </c>
      <c r="R31" s="14">
        <f t="shared" si="18"/>
        <v>1</v>
      </c>
      <c r="S31" s="14">
        <f t="shared" si="19"/>
        <v>0.92458112368067347</v>
      </c>
      <c r="T31" s="14">
        <f t="shared" si="20"/>
        <v>0.86564924629270978</v>
      </c>
      <c r="U31" s="14">
        <f t="shared" si="21"/>
        <v>0.75495459607682092</v>
      </c>
      <c r="V31" s="14">
        <f t="shared" si="22"/>
        <v>0.94399925954004682</v>
      </c>
      <c r="W31" s="14">
        <f t="shared" si="23"/>
        <v>0.93143965939091899</v>
      </c>
      <c r="X31" s="14">
        <f t="shared" si="24"/>
        <v>0.96576192174507847</v>
      </c>
      <c r="Y31" s="14">
        <f t="shared" si="25"/>
        <v>0.8816168810021292</v>
      </c>
      <c r="Z31" s="14">
        <f t="shared" si="26"/>
        <v>0.77751260336579442</v>
      </c>
      <c r="AA31" s="14">
        <f t="shared" si="27"/>
        <v>0.7677879098945527</v>
      </c>
      <c r="AB31" s="14">
        <f t="shared" si="28"/>
        <v>0.94498832552721501</v>
      </c>
      <c r="AC31" s="14">
        <f t="shared" si="29"/>
        <v>0.78115341418608908</v>
      </c>
      <c r="AD31" s="14">
        <f t="shared" si="30"/>
        <v>0.87859377634816482</v>
      </c>
      <c r="AE31" s="14">
        <f t="shared" si="31"/>
        <v>0.9060194540534986</v>
      </c>
      <c r="AF31" s="14">
        <f t="shared" si="32"/>
        <v>0.88700659134482251</v>
      </c>
      <c r="AG31" s="14">
        <f>+AG13/$AG$18</f>
        <v>0.82141359995422059</v>
      </c>
      <c r="AH31" s="14">
        <f t="shared" si="34"/>
        <v>0.91336163627477129</v>
      </c>
    </row>
    <row r="32" spans="1:34" x14ac:dyDescent="0.2">
      <c r="A32" s="12" t="s">
        <v>244</v>
      </c>
      <c r="B32" s="11">
        <f t="shared" si="35"/>
        <v>0.22105463389156188</v>
      </c>
      <c r="C32" s="11">
        <f t="shared" si="5"/>
        <v>4.1995135682974714E-2</v>
      </c>
      <c r="D32" s="11">
        <f t="shared" si="6"/>
        <v>0.6266774905587067</v>
      </c>
      <c r="E32" s="11">
        <f t="shared" si="7"/>
        <v>0.16188499781046342</v>
      </c>
      <c r="F32" s="11">
        <f t="shared" si="3"/>
        <v>0</v>
      </c>
      <c r="G32" s="11">
        <f t="shared" si="4"/>
        <v>7.9041906377027293E-2</v>
      </c>
      <c r="H32" s="11">
        <f t="shared" si="8"/>
        <v>0.11972028519429351</v>
      </c>
      <c r="I32" s="11">
        <f t="shared" si="9"/>
        <v>3.7325282465921573E-2</v>
      </c>
      <c r="J32" s="11">
        <f t="shared" si="10"/>
        <v>0.2820479570592313</v>
      </c>
      <c r="K32" s="11">
        <f t="shared" si="11"/>
        <v>5.5676925470226332E-2</v>
      </c>
      <c r="L32" s="11">
        <f t="shared" si="12"/>
        <v>0.15648182158068014</v>
      </c>
      <c r="M32" s="11">
        <f t="shared" si="13"/>
        <v>5.1729192017666577E-2</v>
      </c>
      <c r="N32" s="11">
        <f t="shared" si="14"/>
        <v>0.12106706587865261</v>
      </c>
      <c r="O32" s="11">
        <f t="shared" si="15"/>
        <v>0.21688577491493075</v>
      </c>
      <c r="P32" s="11">
        <f t="shared" si="16"/>
        <v>0.21251813089951577</v>
      </c>
      <c r="Q32" s="11">
        <f t="shared" si="17"/>
        <v>6.7738492055650482E-2</v>
      </c>
      <c r="R32" s="11">
        <f t="shared" si="18"/>
        <v>0</v>
      </c>
      <c r="S32" s="11">
        <f t="shared" si="19"/>
        <v>5.0938382103964897E-2</v>
      </c>
      <c r="T32" s="11">
        <f t="shared" si="20"/>
        <v>0.10920855082834313</v>
      </c>
      <c r="U32" s="11">
        <f t="shared" si="21"/>
        <v>0.12122189872327782</v>
      </c>
      <c r="V32" s="11">
        <f t="shared" si="22"/>
        <v>3.2543272548791434E-2</v>
      </c>
      <c r="W32" s="11">
        <f t="shared" si="23"/>
        <v>5.9618405853168931E-2</v>
      </c>
      <c r="X32" s="11">
        <f t="shared" si="24"/>
        <v>3.0299526141108066E-2</v>
      </c>
      <c r="Y32" s="11">
        <f t="shared" si="25"/>
        <v>0.11838311899787085</v>
      </c>
      <c r="Z32" s="11">
        <f t="shared" si="26"/>
        <v>0.18039239074106644</v>
      </c>
      <c r="AA32" s="11">
        <f t="shared" si="27"/>
        <v>0.17475023888790789</v>
      </c>
      <c r="AB32" s="11">
        <f t="shared" si="28"/>
        <v>5.1881045905672774E-2</v>
      </c>
      <c r="AC32" s="11">
        <f t="shared" si="29"/>
        <v>0.21421686845713134</v>
      </c>
      <c r="AD32" s="11">
        <f t="shared" si="30"/>
        <v>9.9403636205392831E-2</v>
      </c>
      <c r="AE32" s="11">
        <f t="shared" si="31"/>
        <v>5.9679076617460698E-2</v>
      </c>
      <c r="AF32" s="11">
        <f t="shared" si="32"/>
        <v>8.56696149431415E-2</v>
      </c>
      <c r="AG32" s="11">
        <f t="shared" si="33"/>
        <v>0.16928190598623866</v>
      </c>
      <c r="AH32" s="11">
        <f t="shared" si="34"/>
        <v>8.663836372522872E-2</v>
      </c>
    </row>
    <row r="33" spans="1:34" x14ac:dyDescent="0.2">
      <c r="A33" s="12" t="s">
        <v>245</v>
      </c>
      <c r="B33" s="11">
        <f t="shared" si="35"/>
        <v>2.1973061881584476E-3</v>
      </c>
      <c r="C33" s="11">
        <f t="shared" si="5"/>
        <v>0</v>
      </c>
      <c r="D33" s="11">
        <f t="shared" si="6"/>
        <v>0.25807675387340351</v>
      </c>
      <c r="E33" s="11">
        <f t="shared" si="7"/>
        <v>2.9911323768063675E-2</v>
      </c>
      <c r="F33" s="11">
        <f t="shared" si="3"/>
        <v>0</v>
      </c>
      <c r="G33" s="11">
        <f t="shared" si="4"/>
        <v>1.4604491366496641E-2</v>
      </c>
      <c r="H33" s="11">
        <f t="shared" si="8"/>
        <v>0</v>
      </c>
      <c r="I33" s="11">
        <f t="shared" si="9"/>
        <v>0</v>
      </c>
      <c r="J33" s="11">
        <f t="shared" si="10"/>
        <v>0</v>
      </c>
      <c r="K33" s="11">
        <f t="shared" si="11"/>
        <v>2.4051757839442171E-3</v>
      </c>
      <c r="L33" s="11">
        <f t="shared" si="12"/>
        <v>8.5282284177117564E-3</v>
      </c>
      <c r="M33" s="11">
        <f t="shared" si="13"/>
        <v>2.4306393413651472E-3</v>
      </c>
      <c r="N33" s="11">
        <f t="shared" si="14"/>
        <v>4.9940328878963665E-3</v>
      </c>
      <c r="O33" s="11">
        <f t="shared" si="15"/>
        <v>5.8479091590177591E-3</v>
      </c>
      <c r="P33" s="11">
        <f t="shared" si="16"/>
        <v>7.8236226095106335E-3</v>
      </c>
      <c r="Q33" s="11">
        <f t="shared" si="17"/>
        <v>2.4684718070792579E-3</v>
      </c>
      <c r="R33" s="11">
        <f t="shared" si="18"/>
        <v>0</v>
      </c>
      <c r="S33" s="11">
        <f t="shared" si="19"/>
        <v>2.171871006288215E-2</v>
      </c>
      <c r="T33" s="11">
        <f t="shared" si="20"/>
        <v>0</v>
      </c>
      <c r="U33" s="11">
        <f t="shared" si="21"/>
        <v>0</v>
      </c>
      <c r="V33" s="11">
        <f t="shared" si="22"/>
        <v>0</v>
      </c>
      <c r="W33" s="11">
        <f t="shared" si="23"/>
        <v>0</v>
      </c>
      <c r="X33" s="11">
        <f t="shared" si="24"/>
        <v>0</v>
      </c>
      <c r="Y33" s="11">
        <f t="shared" si="25"/>
        <v>0</v>
      </c>
      <c r="Z33" s="11">
        <f t="shared" si="26"/>
        <v>0</v>
      </c>
      <c r="AA33" s="11">
        <f t="shared" si="27"/>
        <v>2.4752756450183894E-2</v>
      </c>
      <c r="AB33" s="11">
        <f t="shared" si="28"/>
        <v>0</v>
      </c>
      <c r="AC33" s="11">
        <f t="shared" si="29"/>
        <v>3.9900583989679415E-3</v>
      </c>
      <c r="AD33" s="11">
        <f t="shared" si="30"/>
        <v>1.094633088489943E-2</v>
      </c>
      <c r="AE33" s="11">
        <f t="shared" si="31"/>
        <v>2.9598931397061341E-2</v>
      </c>
      <c r="AF33" s="11">
        <f t="shared" si="32"/>
        <v>1.7482080501343693E-2</v>
      </c>
      <c r="AG33" s="11">
        <f t="shared" si="33"/>
        <v>6.2316821238821854E-3</v>
      </c>
      <c r="AH33" s="11">
        <f t="shared" si="34"/>
        <v>0</v>
      </c>
    </row>
    <row r="34" spans="1:34" x14ac:dyDescent="0.2">
      <c r="A34" s="12" t="s">
        <v>246</v>
      </c>
      <c r="B34" s="11">
        <f t="shared" si="35"/>
        <v>2.4499007526036991E-2</v>
      </c>
      <c r="C34" s="11">
        <f t="shared" si="5"/>
        <v>1.0497817124522021E-2</v>
      </c>
      <c r="D34" s="11">
        <f t="shared" si="6"/>
        <v>0.11524575556788981</v>
      </c>
      <c r="E34" s="11">
        <f t="shared" si="7"/>
        <v>6.2939356276242239E-2</v>
      </c>
      <c r="F34" s="11">
        <f t="shared" si="3"/>
        <v>0</v>
      </c>
      <c r="G34" s="11">
        <f t="shared" si="4"/>
        <v>2.0739415359705266E-2</v>
      </c>
      <c r="H34" s="11">
        <f t="shared" si="8"/>
        <v>9.3125199772992641E-3</v>
      </c>
      <c r="I34" s="11">
        <f t="shared" si="9"/>
        <v>2.9035574041884598E-3</v>
      </c>
      <c r="J34" s="11">
        <f t="shared" si="10"/>
        <v>2.1940627162965569E-2</v>
      </c>
      <c r="K34" s="11">
        <f t="shared" si="11"/>
        <v>1.5009840320122467E-4</v>
      </c>
      <c r="L34" s="11">
        <f t="shared" si="12"/>
        <v>8.0912845637414067E-3</v>
      </c>
      <c r="M34" s="11">
        <f t="shared" si="13"/>
        <v>4.880307404260669E-4</v>
      </c>
      <c r="N34" s="11">
        <f t="shared" si="14"/>
        <v>4.1971786651266605E-3</v>
      </c>
      <c r="O34" s="11">
        <f t="shared" si="15"/>
        <v>2.8833557254847797E-3</v>
      </c>
      <c r="P34" s="11">
        <f t="shared" si="16"/>
        <v>3.857697543123647E-3</v>
      </c>
      <c r="Q34" s="11">
        <f t="shared" si="17"/>
        <v>3.5466263661771435E-3</v>
      </c>
      <c r="R34" s="11">
        <f t="shared" si="18"/>
        <v>0</v>
      </c>
      <c r="S34" s="11">
        <f t="shared" si="19"/>
        <v>2.7617841524795001E-3</v>
      </c>
      <c r="T34" s="11">
        <f t="shared" si="20"/>
        <v>2.5142202878947119E-2</v>
      </c>
      <c r="U34" s="11">
        <f t="shared" si="21"/>
        <v>0.12382350519990122</v>
      </c>
      <c r="V34" s="11">
        <f t="shared" si="22"/>
        <v>2.3457467911161704E-2</v>
      </c>
      <c r="W34" s="11">
        <f t="shared" si="23"/>
        <v>8.9419347559120399E-3</v>
      </c>
      <c r="X34" s="11">
        <f t="shared" si="24"/>
        <v>3.9385521138134358E-3</v>
      </c>
      <c r="Y34" s="11">
        <f t="shared" si="25"/>
        <v>0</v>
      </c>
      <c r="Z34" s="11">
        <f t="shared" si="26"/>
        <v>4.2095005893139095E-2</v>
      </c>
      <c r="AA34" s="11">
        <f t="shared" si="27"/>
        <v>3.2709094767355507E-2</v>
      </c>
      <c r="AB34" s="11">
        <f t="shared" si="28"/>
        <v>3.1306285671121722E-3</v>
      </c>
      <c r="AC34" s="11">
        <f t="shared" si="29"/>
        <v>6.3965895781170059E-4</v>
      </c>
      <c r="AD34" s="11">
        <f t="shared" si="30"/>
        <v>1.1056256561542967E-2</v>
      </c>
      <c r="AE34" s="11">
        <f t="shared" si="31"/>
        <v>4.7025379319793129E-3</v>
      </c>
      <c r="AF34" s="11">
        <f t="shared" si="32"/>
        <v>9.8417132106922173E-3</v>
      </c>
      <c r="AG34" s="11">
        <f t="shared" si="33"/>
        <v>3.0728119356585918E-3</v>
      </c>
      <c r="AH34" s="11">
        <f t="shared" si="34"/>
        <v>0</v>
      </c>
    </row>
    <row r="35" spans="1:34" x14ac:dyDescent="0.2">
      <c r="A35" s="13" t="s">
        <v>247</v>
      </c>
      <c r="B35" s="14">
        <f t="shared" si="35"/>
        <v>0.2477509476057573</v>
      </c>
      <c r="C35" s="14">
        <f t="shared" si="5"/>
        <v>5.2492952807496739E-2</v>
      </c>
      <c r="D35" s="14">
        <f t="shared" si="6"/>
        <v>1</v>
      </c>
      <c r="E35" s="14">
        <f t="shared" si="7"/>
        <v>0.2547356778547693</v>
      </c>
      <c r="F35" s="14">
        <f t="shared" si="3"/>
        <v>0</v>
      </c>
      <c r="G35" s="14">
        <f t="shared" si="4"/>
        <v>0.11438581310322921</v>
      </c>
      <c r="H35" s="14">
        <f t="shared" si="8"/>
        <v>0.12903280517159277</v>
      </c>
      <c r="I35" s="14">
        <f t="shared" si="9"/>
        <v>4.0228839870110035E-2</v>
      </c>
      <c r="J35" s="14">
        <f t="shared" si="10"/>
        <v>0.30398858422219688</v>
      </c>
      <c r="K35" s="14">
        <f t="shared" si="11"/>
        <v>5.823219965737178E-2</v>
      </c>
      <c r="L35" s="14">
        <f t="shared" si="12"/>
        <v>0.17310133456213331</v>
      </c>
      <c r="M35" s="14">
        <f t="shared" si="13"/>
        <v>5.4647862099457788E-2</v>
      </c>
      <c r="N35" s="14">
        <f t="shared" si="14"/>
        <v>0.13025827743167565</v>
      </c>
      <c r="O35" s="14">
        <f t="shared" si="15"/>
        <v>0.22561703979943329</v>
      </c>
      <c r="P35" s="14">
        <f t="shared" si="16"/>
        <v>0.22419945105215006</v>
      </c>
      <c r="Q35" s="14">
        <f t="shared" si="17"/>
        <v>7.3753590228906887E-2</v>
      </c>
      <c r="R35" s="14">
        <f t="shared" si="18"/>
        <v>0</v>
      </c>
      <c r="S35" s="14">
        <f t="shared" si="19"/>
        <v>7.5418876319326547E-2</v>
      </c>
      <c r="T35" s="14">
        <f t="shared" si="20"/>
        <v>0.13435075370729024</v>
      </c>
      <c r="U35" s="14">
        <f t="shared" si="21"/>
        <v>0.24504540392317903</v>
      </c>
      <c r="V35" s="14">
        <f t="shared" si="22"/>
        <v>5.6000740459953138E-2</v>
      </c>
      <c r="W35" s="14">
        <f t="shared" si="23"/>
        <v>6.8560340609080977E-2</v>
      </c>
      <c r="X35" s="14">
        <f t="shared" si="24"/>
        <v>3.4238078254921499E-2</v>
      </c>
      <c r="Y35" s="14">
        <f t="shared" si="25"/>
        <v>0.11838311899787085</v>
      </c>
      <c r="Z35" s="14">
        <f t="shared" si="26"/>
        <v>0.22248739663420555</v>
      </c>
      <c r="AA35" s="14">
        <f t="shared" si="27"/>
        <v>0.2322120901054473</v>
      </c>
      <c r="AB35" s="14">
        <f t="shared" si="28"/>
        <v>5.501167447278494E-2</v>
      </c>
      <c r="AC35" s="14">
        <f t="shared" si="29"/>
        <v>0.21884658581391098</v>
      </c>
      <c r="AD35" s="14">
        <f t="shared" si="30"/>
        <v>0.12140622365183522</v>
      </c>
      <c r="AE35" s="14">
        <f t="shared" si="31"/>
        <v>9.3980545946501348E-2</v>
      </c>
      <c r="AF35" s="14">
        <f t="shared" si="32"/>
        <v>0.11299340865517742</v>
      </c>
      <c r="AG35" s="14">
        <f t="shared" si="33"/>
        <v>0.17858640004577944</v>
      </c>
      <c r="AH35" s="14">
        <f t="shared" si="34"/>
        <v>8.663836372522872E-2</v>
      </c>
    </row>
    <row r="36" spans="1:34" x14ac:dyDescent="0.2">
      <c r="A36" s="15" t="s">
        <v>3</v>
      </c>
      <c r="B36" s="14">
        <f t="shared" si="35"/>
        <v>1</v>
      </c>
      <c r="C36" s="14">
        <f t="shared" si="5"/>
        <v>1</v>
      </c>
      <c r="D36" s="14">
        <f t="shared" si="6"/>
        <v>3.1904464471758867</v>
      </c>
      <c r="E36" s="14">
        <f t="shared" si="7"/>
        <v>1</v>
      </c>
      <c r="F36" s="14">
        <f t="shared" si="3"/>
        <v>1</v>
      </c>
      <c r="G36" s="14">
        <f t="shared" si="4"/>
        <v>1</v>
      </c>
      <c r="H36" s="14">
        <f t="shared" si="8"/>
        <v>1</v>
      </c>
      <c r="I36" s="14">
        <f t="shared" si="9"/>
        <v>1</v>
      </c>
      <c r="J36" s="14">
        <f t="shared" si="10"/>
        <v>1</v>
      </c>
      <c r="K36" s="14">
        <f t="shared" si="11"/>
        <v>1</v>
      </c>
      <c r="L36" s="14">
        <f t="shared" si="12"/>
        <v>1</v>
      </c>
      <c r="M36" s="14">
        <f t="shared" si="13"/>
        <v>1</v>
      </c>
      <c r="N36" s="14">
        <f t="shared" si="14"/>
        <v>1</v>
      </c>
      <c r="O36" s="14">
        <f t="shared" si="15"/>
        <v>1</v>
      </c>
      <c r="P36" s="14">
        <f t="shared" si="16"/>
        <v>1</v>
      </c>
      <c r="Q36" s="14">
        <f t="shared" si="17"/>
        <v>1</v>
      </c>
      <c r="R36" s="14">
        <f t="shared" si="18"/>
        <v>1</v>
      </c>
      <c r="S36" s="14">
        <f t="shared" si="19"/>
        <v>1</v>
      </c>
      <c r="T36" s="14">
        <f t="shared" si="20"/>
        <v>1</v>
      </c>
      <c r="U36" s="14">
        <f t="shared" si="21"/>
        <v>1</v>
      </c>
      <c r="V36" s="14">
        <f t="shared" si="22"/>
        <v>1</v>
      </c>
      <c r="W36" s="14">
        <f t="shared" si="23"/>
        <v>1</v>
      </c>
      <c r="X36" s="14">
        <f t="shared" si="24"/>
        <v>1</v>
      </c>
      <c r="Y36" s="14">
        <f t="shared" si="25"/>
        <v>1</v>
      </c>
      <c r="Z36" s="14">
        <f t="shared" si="26"/>
        <v>1</v>
      </c>
      <c r="AA36" s="14">
        <f t="shared" si="27"/>
        <v>1</v>
      </c>
      <c r="AB36" s="14">
        <f t="shared" si="28"/>
        <v>1</v>
      </c>
      <c r="AC36" s="14">
        <f t="shared" si="29"/>
        <v>1</v>
      </c>
      <c r="AD36" s="14">
        <f t="shared" si="30"/>
        <v>1</v>
      </c>
      <c r="AE36" s="14">
        <f t="shared" si="31"/>
        <v>1</v>
      </c>
      <c r="AF36" s="14">
        <f t="shared" si="32"/>
        <v>1</v>
      </c>
      <c r="AG36" s="14">
        <f t="shared" si="33"/>
        <v>1</v>
      </c>
      <c r="AH36" s="14">
        <f t="shared" si="34"/>
        <v>1</v>
      </c>
    </row>
    <row r="38" spans="1:34" x14ac:dyDescent="0.2">
      <c r="A38" s="3" t="s">
        <v>499</v>
      </c>
    </row>
  </sheetData>
  <mergeCells count="3">
    <mergeCell ref="A1:AH1"/>
    <mergeCell ref="A2:AH2"/>
    <mergeCell ref="A22:AH22"/>
  </mergeCells>
  <phoneticPr fontId="9" type="noConversion"/>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3C6E5CA-30BB-4598-9837-E742EA77F1E6}">
  <dimension ref="A1:H38"/>
  <sheetViews>
    <sheetView workbookViewId="0">
      <selection activeCell="A38" sqref="A38"/>
    </sheetView>
  </sheetViews>
  <sheetFormatPr baseColWidth="10" defaultRowHeight="12.75" x14ac:dyDescent="0.2"/>
  <cols>
    <col min="1" max="1" width="27.28515625" style="3" bestFit="1" customWidth="1"/>
    <col min="2" max="8" width="11.42578125" style="4"/>
    <col min="9" max="16384" width="11.42578125" style="3"/>
  </cols>
  <sheetData>
    <row r="1" spans="1:8" ht="15" customHeight="1" x14ac:dyDescent="0.2">
      <c r="A1" s="128" t="s">
        <v>283</v>
      </c>
      <c r="B1" s="129"/>
      <c r="C1" s="129"/>
      <c r="D1" s="129"/>
      <c r="E1" s="129"/>
      <c r="F1" s="129"/>
      <c r="G1" s="129"/>
      <c r="H1" s="130"/>
    </row>
    <row r="2" spans="1:8" ht="15" x14ac:dyDescent="0.2">
      <c r="A2" s="131" t="s">
        <v>230</v>
      </c>
      <c r="B2" s="132"/>
      <c r="C2" s="132"/>
      <c r="D2" s="132"/>
      <c r="E2" s="132"/>
      <c r="F2" s="132"/>
      <c r="G2" s="132"/>
      <c r="H2" s="133"/>
    </row>
    <row r="3" spans="1:8" ht="25.5" x14ac:dyDescent="0.2">
      <c r="A3" s="19" t="s">
        <v>232</v>
      </c>
      <c r="B3" s="7" t="s">
        <v>288</v>
      </c>
      <c r="C3" s="7" t="s">
        <v>51</v>
      </c>
      <c r="D3" s="7" t="s">
        <v>121</v>
      </c>
      <c r="E3" s="7" t="s">
        <v>53</v>
      </c>
      <c r="F3" s="7" t="s">
        <v>289</v>
      </c>
      <c r="G3" s="7" t="s">
        <v>42</v>
      </c>
      <c r="H3" s="7" t="s">
        <v>290</v>
      </c>
    </row>
    <row r="4" spans="1:8" x14ac:dyDescent="0.2">
      <c r="A4" s="6" t="s">
        <v>233</v>
      </c>
      <c r="B4" s="7" t="s">
        <v>48</v>
      </c>
      <c r="C4" s="7" t="s">
        <v>52</v>
      </c>
      <c r="D4" s="7" t="s">
        <v>99</v>
      </c>
      <c r="E4" s="7" t="s">
        <v>55</v>
      </c>
      <c r="F4" s="7" t="s">
        <v>12</v>
      </c>
      <c r="G4" s="7" t="s">
        <v>45</v>
      </c>
      <c r="H4" s="7" t="s">
        <v>50</v>
      </c>
    </row>
    <row r="5" spans="1:8" x14ac:dyDescent="0.2">
      <c r="A5" s="17" t="s">
        <v>214</v>
      </c>
      <c r="B5" s="9">
        <v>1999382</v>
      </c>
      <c r="C5" s="9">
        <v>255000</v>
      </c>
      <c r="D5" s="9">
        <v>334246</v>
      </c>
      <c r="E5" s="9">
        <v>5940000</v>
      </c>
      <c r="F5" s="9">
        <v>1253776.5</v>
      </c>
      <c r="G5" s="9">
        <v>6093528</v>
      </c>
      <c r="H5" s="9">
        <v>851007.66666666663</v>
      </c>
    </row>
    <row r="6" spans="1:8" x14ac:dyDescent="0.2">
      <c r="A6" s="17" t="s">
        <v>215</v>
      </c>
      <c r="B6" s="9">
        <v>182911</v>
      </c>
      <c r="C6" s="9">
        <v>330000</v>
      </c>
      <c r="D6" s="9">
        <v>118606</v>
      </c>
      <c r="E6" s="9">
        <v>3624000</v>
      </c>
      <c r="F6" s="9">
        <v>130158</v>
      </c>
      <c r="G6" s="9">
        <v>288786</v>
      </c>
      <c r="H6" s="9">
        <v>310911</v>
      </c>
    </row>
    <row r="7" spans="1:8" x14ac:dyDescent="0.2">
      <c r="A7" s="17" t="s">
        <v>216</v>
      </c>
      <c r="B7" s="9">
        <v>397912.5</v>
      </c>
      <c r="C7" s="9">
        <v>119500</v>
      </c>
      <c r="D7" s="9">
        <v>45559</v>
      </c>
      <c r="E7" s="9">
        <v>4779557</v>
      </c>
      <c r="F7" s="9">
        <v>392755</v>
      </c>
      <c r="G7" s="9">
        <v>1232948</v>
      </c>
      <c r="H7" s="9">
        <v>170448.33333333334</v>
      </c>
    </row>
    <row r="8" spans="1:8" x14ac:dyDescent="0.2">
      <c r="A8" s="17" t="s">
        <v>217</v>
      </c>
      <c r="B8" s="9">
        <v>3301920</v>
      </c>
      <c r="C8" s="9">
        <v>1400000</v>
      </c>
      <c r="D8" s="9">
        <v>1291588</v>
      </c>
      <c r="E8" s="9">
        <v>3595592</v>
      </c>
      <c r="F8" s="9">
        <v>1008179.5</v>
      </c>
      <c r="G8" s="9">
        <v>5889515</v>
      </c>
      <c r="H8" s="9">
        <v>293060.33333333331</v>
      </c>
    </row>
    <row r="9" spans="1:8" x14ac:dyDescent="0.2">
      <c r="A9" s="17" t="s">
        <v>218</v>
      </c>
      <c r="B9" s="9">
        <v>0</v>
      </c>
      <c r="C9" s="9">
        <v>0</v>
      </c>
      <c r="D9" s="9">
        <v>213068</v>
      </c>
      <c r="E9" s="9">
        <v>0</v>
      </c>
      <c r="F9" s="9">
        <v>106534</v>
      </c>
      <c r="G9" s="9">
        <v>0</v>
      </c>
      <c r="H9" s="9">
        <v>66666.666666666672</v>
      </c>
    </row>
    <row r="10" spans="1:8" x14ac:dyDescent="0.2">
      <c r="A10" s="17" t="s">
        <v>219</v>
      </c>
      <c r="B10" s="9">
        <v>2540339.5</v>
      </c>
      <c r="C10" s="9">
        <v>7050000</v>
      </c>
      <c r="D10" s="9">
        <v>1480687</v>
      </c>
      <c r="E10" s="9">
        <v>4235918</v>
      </c>
      <c r="F10" s="9">
        <v>1259644</v>
      </c>
      <c r="G10" s="9">
        <v>3704859</v>
      </c>
      <c r="H10" s="9">
        <v>776343.66666666663</v>
      </c>
    </row>
    <row r="11" spans="1:8" x14ac:dyDescent="0.2">
      <c r="A11" s="17" t="s">
        <v>220</v>
      </c>
      <c r="B11" s="9">
        <v>212160</v>
      </c>
      <c r="C11" s="9">
        <v>0</v>
      </c>
      <c r="D11" s="9">
        <v>159945</v>
      </c>
      <c r="E11" s="9">
        <v>653209</v>
      </c>
      <c r="F11" s="9">
        <v>204496</v>
      </c>
      <c r="G11" s="9">
        <v>1244117</v>
      </c>
      <c r="H11" s="9">
        <v>309522.66666666669</v>
      </c>
    </row>
    <row r="12" spans="1:8" x14ac:dyDescent="0.2">
      <c r="A12" s="17" t="s">
        <v>265</v>
      </c>
      <c r="B12" s="9">
        <v>0</v>
      </c>
      <c r="C12" s="9">
        <v>900000</v>
      </c>
      <c r="D12" s="9">
        <v>0</v>
      </c>
      <c r="E12" s="9">
        <v>0</v>
      </c>
      <c r="F12" s="9">
        <v>0</v>
      </c>
      <c r="G12" s="9">
        <v>0</v>
      </c>
      <c r="H12" s="9">
        <v>0</v>
      </c>
    </row>
    <row r="13" spans="1:8" x14ac:dyDescent="0.2">
      <c r="A13" s="18" t="s">
        <v>227</v>
      </c>
      <c r="B13" s="5">
        <f>SUM(B5:B12)</f>
        <v>8634625</v>
      </c>
      <c r="C13" s="5">
        <f t="shared" ref="C13:H13" si="0">SUM(C5:C12)</f>
        <v>10054500</v>
      </c>
      <c r="D13" s="5">
        <f t="shared" si="0"/>
        <v>3643699</v>
      </c>
      <c r="E13" s="5">
        <f t="shared" si="0"/>
        <v>22828276</v>
      </c>
      <c r="F13" s="5">
        <f t="shared" si="0"/>
        <v>4355543</v>
      </c>
      <c r="G13" s="5">
        <f t="shared" si="0"/>
        <v>18453753</v>
      </c>
      <c r="H13" s="5">
        <f t="shared" si="0"/>
        <v>2777960.333333333</v>
      </c>
    </row>
    <row r="14" spans="1:8" x14ac:dyDescent="0.2">
      <c r="A14" s="17" t="s">
        <v>222</v>
      </c>
      <c r="B14" s="9">
        <v>444857.5</v>
      </c>
      <c r="C14" s="9">
        <v>652914</v>
      </c>
      <c r="D14" s="9">
        <v>672155</v>
      </c>
      <c r="E14" s="9">
        <v>756000</v>
      </c>
      <c r="F14" s="9">
        <v>393392.5</v>
      </c>
      <c r="G14" s="9">
        <v>1527820</v>
      </c>
      <c r="H14" s="9">
        <v>1935434.6666666667</v>
      </c>
    </row>
    <row r="15" spans="1:8" x14ac:dyDescent="0.2">
      <c r="A15" s="17" t="s">
        <v>223</v>
      </c>
      <c r="B15" s="9">
        <v>0</v>
      </c>
      <c r="C15" s="9">
        <v>0</v>
      </c>
      <c r="D15" s="9">
        <v>28770</v>
      </c>
      <c r="E15" s="9">
        <v>0</v>
      </c>
      <c r="F15" s="9">
        <v>14385</v>
      </c>
      <c r="G15" s="9">
        <v>0</v>
      </c>
      <c r="H15" s="9">
        <v>0</v>
      </c>
    </row>
    <row r="16" spans="1:8" x14ac:dyDescent="0.2">
      <c r="A16" s="17" t="s">
        <v>224</v>
      </c>
      <c r="B16" s="9">
        <v>784661.5</v>
      </c>
      <c r="C16" s="9">
        <v>19138</v>
      </c>
      <c r="D16" s="9">
        <v>91135</v>
      </c>
      <c r="E16" s="9">
        <v>0</v>
      </c>
      <c r="F16" s="9">
        <v>309055.5</v>
      </c>
      <c r="G16" s="9">
        <v>0</v>
      </c>
      <c r="H16" s="9">
        <v>84536.666666666672</v>
      </c>
    </row>
    <row r="17" spans="1:8" x14ac:dyDescent="0.2">
      <c r="A17" s="18" t="s">
        <v>266</v>
      </c>
      <c r="B17" s="5">
        <f>SUM(B14:B16)</f>
        <v>1229519</v>
      </c>
      <c r="C17" s="5">
        <f t="shared" ref="C17:H17" si="1">SUM(C14:C16)</f>
        <v>672052</v>
      </c>
      <c r="D17" s="5">
        <f t="shared" si="1"/>
        <v>792060</v>
      </c>
      <c r="E17" s="5">
        <f t="shared" si="1"/>
        <v>756000</v>
      </c>
      <c r="F17" s="5">
        <f t="shared" si="1"/>
        <v>716833</v>
      </c>
      <c r="G17" s="5">
        <f t="shared" si="1"/>
        <v>1527820</v>
      </c>
      <c r="H17" s="5">
        <f t="shared" si="1"/>
        <v>2019971.3333333335</v>
      </c>
    </row>
    <row r="18" spans="1:8" x14ac:dyDescent="0.2">
      <c r="A18" s="18" t="s">
        <v>3</v>
      </c>
      <c r="B18" s="5">
        <f>+B17+B13</f>
        <v>9864144</v>
      </c>
      <c r="C18" s="5">
        <f t="shared" ref="C18:H18" si="2">+C17+C13</f>
        <v>10726552</v>
      </c>
      <c r="D18" s="5">
        <f t="shared" si="2"/>
        <v>4435759</v>
      </c>
      <c r="E18" s="5">
        <f t="shared" si="2"/>
        <v>23584276</v>
      </c>
      <c r="F18" s="5">
        <f t="shared" si="2"/>
        <v>5072376</v>
      </c>
      <c r="G18" s="5">
        <f t="shared" si="2"/>
        <v>19981573</v>
      </c>
      <c r="H18" s="5">
        <f t="shared" si="2"/>
        <v>4797931.666666666</v>
      </c>
    </row>
    <row r="19" spans="1:8" x14ac:dyDescent="0.2">
      <c r="A19" s="17" t="s">
        <v>267</v>
      </c>
      <c r="B19" s="9">
        <v>306</v>
      </c>
      <c r="C19" s="9">
        <v>419</v>
      </c>
      <c r="D19" s="9">
        <v>2552</v>
      </c>
      <c r="E19" s="9">
        <v>22</v>
      </c>
      <c r="F19" s="9">
        <v>706</v>
      </c>
      <c r="G19" s="9">
        <v>197</v>
      </c>
      <c r="H19" s="9">
        <v>2789</v>
      </c>
    </row>
    <row r="20" spans="1:8" x14ac:dyDescent="0.2">
      <c r="A20" s="17" t="s">
        <v>268</v>
      </c>
      <c r="B20" s="9">
        <v>2</v>
      </c>
      <c r="C20" s="9">
        <v>2</v>
      </c>
      <c r="D20" s="9">
        <v>4</v>
      </c>
      <c r="E20" s="9">
        <v>1</v>
      </c>
      <c r="F20" s="9">
        <v>3</v>
      </c>
      <c r="G20" s="9">
        <v>1</v>
      </c>
      <c r="H20" s="9">
        <v>7</v>
      </c>
    </row>
    <row r="22" spans="1:8" x14ac:dyDescent="0.2">
      <c r="A22" s="123" t="s">
        <v>282</v>
      </c>
      <c r="B22" s="123"/>
      <c r="C22" s="123"/>
      <c r="D22" s="123"/>
      <c r="E22" s="123"/>
      <c r="F22" s="123"/>
      <c r="G22" s="123"/>
      <c r="H22" s="123"/>
    </row>
    <row r="23" spans="1:8" x14ac:dyDescent="0.2">
      <c r="A23" s="10" t="s">
        <v>235</v>
      </c>
      <c r="B23" s="11">
        <f>+B5/$B$18</f>
        <v>0.20269189095374116</v>
      </c>
      <c r="C23" s="11">
        <f>+C5/$C$18</f>
        <v>2.3772783649396376E-2</v>
      </c>
      <c r="D23" s="11">
        <f>+D5/$D$17</f>
        <v>0.42199580839835366</v>
      </c>
      <c r="E23" s="11">
        <f>+E5/$E$18</f>
        <v>0.25186272413026373</v>
      </c>
      <c r="F23" s="11">
        <f t="shared" ref="F23:F36" si="3">+F5/$F$18</f>
        <v>0.24717735830309109</v>
      </c>
      <c r="G23" s="11">
        <f t="shared" ref="G23:G36" si="4">+G5/$G$18</f>
        <v>0.30495737247512994</v>
      </c>
      <c r="H23" s="11">
        <f>+H5/$H$18</f>
        <v>0.17736969298228855</v>
      </c>
    </row>
    <row r="24" spans="1:8" x14ac:dyDescent="0.2">
      <c r="A24" s="12" t="s">
        <v>236</v>
      </c>
      <c r="B24" s="11">
        <f t="shared" ref="B24:B36" si="5">+B6/$B$18</f>
        <v>1.8543018025689813E-2</v>
      </c>
      <c r="C24" s="11">
        <f t="shared" ref="C24:C35" si="6">+C6/$C$18</f>
        <v>3.0764778840395312E-2</v>
      </c>
      <c r="D24" s="11">
        <f t="shared" ref="D24:D34" si="7">+D6/$D$17</f>
        <v>0.1497437062848774</v>
      </c>
      <c r="E24" s="11">
        <f t="shared" ref="E24:E36" si="8">+E6/$E$18</f>
        <v>0.15366170239866597</v>
      </c>
      <c r="F24" s="11">
        <f t="shared" si="3"/>
        <v>2.5660163994151854E-2</v>
      </c>
      <c r="G24" s="11">
        <f t="shared" si="4"/>
        <v>1.445261591767575E-2</v>
      </c>
      <c r="H24" s="11">
        <f t="shared" ref="H24:H36" si="9">+H6/$H$18</f>
        <v>6.4801047951565244E-2</v>
      </c>
    </row>
    <row r="25" spans="1:8" x14ac:dyDescent="0.2">
      <c r="A25" s="12" t="s">
        <v>237</v>
      </c>
      <c r="B25" s="11">
        <f t="shared" si="5"/>
        <v>4.0339283368126012E-2</v>
      </c>
      <c r="C25" s="11">
        <f t="shared" si="6"/>
        <v>1.1140579004324969E-2</v>
      </c>
      <c r="D25" s="11">
        <f t="shared" si="7"/>
        <v>5.7519632351084517E-2</v>
      </c>
      <c r="E25" s="11">
        <f t="shared" si="8"/>
        <v>0.20265862729896816</v>
      </c>
      <c r="F25" s="11">
        <f t="shared" si="3"/>
        <v>7.7430182620531279E-2</v>
      </c>
      <c r="G25" s="11">
        <f t="shared" si="4"/>
        <v>6.1704251211854043E-2</v>
      </c>
      <c r="H25" s="11">
        <f t="shared" si="9"/>
        <v>3.552537742825989E-2</v>
      </c>
    </row>
    <row r="26" spans="1:8" x14ac:dyDescent="0.2">
      <c r="A26" s="12" t="s">
        <v>238</v>
      </c>
      <c r="B26" s="11">
        <f t="shared" si="5"/>
        <v>0.33473963883738922</v>
      </c>
      <c r="C26" s="11">
        <f t="shared" si="6"/>
        <v>0.13051724356531344</v>
      </c>
      <c r="D26" s="11">
        <f t="shared" si="7"/>
        <v>1.6306693937327981</v>
      </c>
      <c r="E26" s="11">
        <f t="shared" si="8"/>
        <v>0.15245717104056958</v>
      </c>
      <c r="F26" s="11">
        <f t="shared" si="3"/>
        <v>0.19875882623843344</v>
      </c>
      <c r="G26" s="11">
        <f t="shared" si="4"/>
        <v>0.29474731543907978</v>
      </c>
      <c r="H26" s="11">
        <f t="shared" si="9"/>
        <v>6.1080555892313322E-2</v>
      </c>
    </row>
    <row r="27" spans="1:8" x14ac:dyDescent="0.2">
      <c r="A27" s="12" t="s">
        <v>239</v>
      </c>
      <c r="B27" s="11">
        <f t="shared" si="5"/>
        <v>0</v>
      </c>
      <c r="C27" s="11">
        <f t="shared" si="6"/>
        <v>0</v>
      </c>
      <c r="D27" s="11">
        <f t="shared" si="7"/>
        <v>0.26900487336817919</v>
      </c>
      <c r="E27" s="11">
        <f t="shared" si="8"/>
        <v>0</v>
      </c>
      <c r="F27" s="11">
        <f t="shared" si="3"/>
        <v>2.100278055096862E-2</v>
      </c>
      <c r="G27" s="11">
        <f t="shared" si="4"/>
        <v>0</v>
      </c>
      <c r="H27" s="11">
        <f t="shared" si="9"/>
        <v>1.3894876229653127E-2</v>
      </c>
    </row>
    <row r="28" spans="1:8" x14ac:dyDescent="0.2">
      <c r="A28" s="12" t="s">
        <v>240</v>
      </c>
      <c r="B28" s="11">
        <f t="shared" si="5"/>
        <v>0.25753268605973312</v>
      </c>
      <c r="C28" s="11">
        <f t="shared" si="6"/>
        <v>0.65724754795389984</v>
      </c>
      <c r="D28" s="11">
        <f t="shared" si="7"/>
        <v>1.8694126707572658</v>
      </c>
      <c r="E28" s="11">
        <f t="shared" si="8"/>
        <v>0.17960771829501995</v>
      </c>
      <c r="F28" s="11">
        <f t="shared" si="3"/>
        <v>0.24833411403255595</v>
      </c>
      <c r="G28" s="11">
        <f t="shared" si="4"/>
        <v>0.18541378098711248</v>
      </c>
      <c r="H28" s="11">
        <f t="shared" si="9"/>
        <v>0.16180798740012625</v>
      </c>
    </row>
    <row r="29" spans="1:8" x14ac:dyDescent="0.2">
      <c r="A29" s="12" t="s">
        <v>241</v>
      </c>
      <c r="B29" s="11">
        <f t="shared" si="5"/>
        <v>2.1508201826737322E-2</v>
      </c>
      <c r="C29" s="11">
        <f t="shared" si="6"/>
        <v>0</v>
      </c>
      <c r="D29" s="11">
        <f t="shared" si="7"/>
        <v>0.2019354594348913</v>
      </c>
      <c r="E29" s="11">
        <f t="shared" si="8"/>
        <v>2.7696801038115396E-2</v>
      </c>
      <c r="F29" s="11">
        <f t="shared" si="3"/>
        <v>4.0315623289756124E-2</v>
      </c>
      <c r="G29" s="11">
        <f t="shared" si="4"/>
        <v>6.226321621425901E-2</v>
      </c>
      <c r="H29" s="11">
        <f t="shared" si="9"/>
        <v>6.4511687154082731E-2</v>
      </c>
    </row>
    <row r="30" spans="1:8" x14ac:dyDescent="0.2">
      <c r="A30" s="12" t="s">
        <v>242</v>
      </c>
      <c r="B30" s="11">
        <f t="shared" si="5"/>
        <v>0</v>
      </c>
      <c r="C30" s="11">
        <f t="shared" si="6"/>
        <v>8.3903942291987207E-2</v>
      </c>
      <c r="D30" s="11">
        <f t="shared" si="7"/>
        <v>0</v>
      </c>
      <c r="E30" s="11">
        <f t="shared" si="8"/>
        <v>0</v>
      </c>
      <c r="F30" s="11">
        <f t="shared" si="3"/>
        <v>0</v>
      </c>
      <c r="G30" s="11">
        <f t="shared" si="4"/>
        <v>0</v>
      </c>
      <c r="H30" s="11">
        <f t="shared" si="9"/>
        <v>0</v>
      </c>
    </row>
    <row r="31" spans="1:8" x14ac:dyDescent="0.2">
      <c r="A31" s="13" t="s">
        <v>243</v>
      </c>
      <c r="B31" s="14">
        <f t="shared" si="5"/>
        <v>0.8753547190714166</v>
      </c>
      <c r="C31" s="14">
        <f>+C13/$C$18</f>
        <v>0.93734687530531713</v>
      </c>
      <c r="D31" s="14">
        <f>+D13/$D$18</f>
        <v>0.82143754879379149</v>
      </c>
      <c r="E31" s="14">
        <f t="shared" si="8"/>
        <v>0.96794474420160281</v>
      </c>
      <c r="F31" s="14">
        <f t="shared" si="3"/>
        <v>0.85867904902948833</v>
      </c>
      <c r="G31" s="14">
        <f t="shared" si="4"/>
        <v>0.92353855224511106</v>
      </c>
      <c r="H31" s="14">
        <f t="shared" si="9"/>
        <v>0.57899122503828904</v>
      </c>
    </row>
    <row r="32" spans="1:8" x14ac:dyDescent="0.2">
      <c r="A32" s="12" t="s">
        <v>244</v>
      </c>
      <c r="B32" s="11">
        <f t="shared" si="5"/>
        <v>4.5098439357738489E-2</v>
      </c>
      <c r="C32" s="11">
        <f t="shared" si="6"/>
        <v>6.0868953975145045E-2</v>
      </c>
      <c r="D32" s="11">
        <f t="shared" si="7"/>
        <v>0.84861626644446131</v>
      </c>
      <c r="E32" s="11">
        <f t="shared" si="8"/>
        <v>3.20552557983972E-2</v>
      </c>
      <c r="F32" s="11">
        <f t="shared" si="3"/>
        <v>7.7555863366595854E-2</v>
      </c>
      <c r="G32" s="11">
        <f t="shared" si="4"/>
        <v>7.6461447754888973E-2</v>
      </c>
      <c r="H32" s="11">
        <f t="shared" si="9"/>
        <v>0.40338937715869938</v>
      </c>
    </row>
    <row r="33" spans="1:8" x14ac:dyDescent="0.2">
      <c r="A33" s="12" t="s">
        <v>245</v>
      </c>
      <c r="B33" s="11">
        <f t="shared" si="5"/>
        <v>0</v>
      </c>
      <c r="C33" s="11">
        <f t="shared" si="6"/>
        <v>0</v>
      </c>
      <c r="D33" s="11">
        <f t="shared" si="7"/>
        <v>3.6323005832891449E-2</v>
      </c>
      <c r="E33" s="11">
        <f t="shared" si="8"/>
        <v>0</v>
      </c>
      <c r="F33" s="11">
        <f t="shared" si="3"/>
        <v>2.835949070021623E-3</v>
      </c>
      <c r="G33" s="11">
        <f t="shared" si="4"/>
        <v>0</v>
      </c>
      <c r="H33" s="11">
        <f t="shared" si="9"/>
        <v>0</v>
      </c>
    </row>
    <row r="34" spans="1:8" x14ac:dyDescent="0.2">
      <c r="A34" s="12" t="s">
        <v>246</v>
      </c>
      <c r="B34" s="11">
        <f t="shared" si="5"/>
        <v>7.9546841570844865E-2</v>
      </c>
      <c r="C34" s="11">
        <f t="shared" si="6"/>
        <v>1.7841707195378348E-3</v>
      </c>
      <c r="D34" s="11">
        <f t="shared" si="7"/>
        <v>0.11506072772264728</v>
      </c>
      <c r="E34" s="11">
        <f t="shared" si="8"/>
        <v>0</v>
      </c>
      <c r="F34" s="11">
        <f t="shared" si="3"/>
        <v>6.0929138533894173E-2</v>
      </c>
      <c r="G34" s="11">
        <f t="shared" si="4"/>
        <v>0</v>
      </c>
      <c r="H34" s="11">
        <f t="shared" si="9"/>
        <v>1.7619397803011649E-2</v>
      </c>
    </row>
    <row r="35" spans="1:8" x14ac:dyDescent="0.2">
      <c r="A35" s="13" t="s">
        <v>247</v>
      </c>
      <c r="B35" s="14">
        <f t="shared" si="5"/>
        <v>0.12464528092858336</v>
      </c>
      <c r="C35" s="14">
        <f t="shared" si="6"/>
        <v>6.2653124694682871E-2</v>
      </c>
      <c r="D35" s="14">
        <f>+D17/$D$18</f>
        <v>0.17856245120620845</v>
      </c>
      <c r="E35" s="14">
        <f t="shared" si="8"/>
        <v>3.20552557983972E-2</v>
      </c>
      <c r="F35" s="14">
        <f t="shared" si="3"/>
        <v>0.14132095097051164</v>
      </c>
      <c r="G35" s="14">
        <f t="shared" si="4"/>
        <v>7.6461447754888973E-2</v>
      </c>
      <c r="H35" s="14">
        <f t="shared" si="9"/>
        <v>0.42100877496171102</v>
      </c>
    </row>
    <row r="36" spans="1:8" x14ac:dyDescent="0.2">
      <c r="A36" s="15" t="s">
        <v>3</v>
      </c>
      <c r="B36" s="14">
        <f t="shared" si="5"/>
        <v>1</v>
      </c>
      <c r="C36" s="14">
        <f>+C18/$C$18</f>
        <v>1</v>
      </c>
      <c r="D36" s="14">
        <f>+D18/$D$18</f>
        <v>1</v>
      </c>
      <c r="E36" s="14">
        <f t="shared" si="8"/>
        <v>1</v>
      </c>
      <c r="F36" s="14">
        <f t="shared" si="3"/>
        <v>1</v>
      </c>
      <c r="G36" s="14">
        <f t="shared" si="4"/>
        <v>1</v>
      </c>
      <c r="H36" s="14">
        <f t="shared" si="9"/>
        <v>1</v>
      </c>
    </row>
    <row r="38" spans="1:8" x14ac:dyDescent="0.2">
      <c r="A38" s="3" t="s">
        <v>499</v>
      </c>
    </row>
  </sheetData>
  <mergeCells count="3">
    <mergeCell ref="A1:H1"/>
    <mergeCell ref="A2:H2"/>
    <mergeCell ref="A22:H22"/>
  </mergeCells>
  <pageMargins left="0.7" right="0.7" top="0.75" bottom="0.75" header="0.3" footer="0.3"/>
  <pageSetup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A6637D-7028-4355-81B4-EDF117BA18D4}">
  <dimension ref="A1:J38"/>
  <sheetViews>
    <sheetView workbookViewId="0">
      <selection activeCell="A38" sqref="A38"/>
    </sheetView>
  </sheetViews>
  <sheetFormatPr baseColWidth="10" defaultRowHeight="12.75" x14ac:dyDescent="0.2"/>
  <cols>
    <col min="1" max="1" width="27.28515625" bestFit="1" customWidth="1"/>
    <col min="2" max="10" width="11.42578125" style="16"/>
  </cols>
  <sheetData>
    <row r="1" spans="1:10" ht="15" x14ac:dyDescent="0.2">
      <c r="A1" s="128" t="s">
        <v>283</v>
      </c>
      <c r="B1" s="129"/>
      <c r="C1" s="129"/>
      <c r="D1" s="129"/>
      <c r="E1" s="129"/>
      <c r="F1" s="129"/>
      <c r="G1" s="129"/>
      <c r="H1" s="129"/>
      <c r="I1" s="129"/>
      <c r="J1" s="130"/>
    </row>
    <row r="2" spans="1:10" ht="15" x14ac:dyDescent="0.2">
      <c r="A2" s="131" t="s">
        <v>230</v>
      </c>
      <c r="B2" s="132"/>
      <c r="C2" s="132"/>
      <c r="D2" s="132"/>
      <c r="E2" s="132"/>
      <c r="F2" s="132"/>
      <c r="G2" s="132"/>
      <c r="H2" s="132"/>
      <c r="I2" s="132"/>
      <c r="J2" s="133"/>
    </row>
    <row r="3" spans="1:10" ht="38.25" x14ac:dyDescent="0.2">
      <c r="A3" s="19" t="s">
        <v>232</v>
      </c>
      <c r="B3" s="6" t="s">
        <v>24</v>
      </c>
      <c r="C3" s="22" t="s">
        <v>284</v>
      </c>
      <c r="D3" s="22" t="s">
        <v>285</v>
      </c>
      <c r="E3" s="22" t="s">
        <v>15</v>
      </c>
      <c r="F3" s="22" t="s">
        <v>286</v>
      </c>
      <c r="G3" s="22" t="s">
        <v>27</v>
      </c>
      <c r="H3" s="22" t="s">
        <v>4</v>
      </c>
      <c r="I3" s="22" t="s">
        <v>4</v>
      </c>
      <c r="J3" s="22" t="s">
        <v>287</v>
      </c>
    </row>
    <row r="4" spans="1:10" x14ac:dyDescent="0.2">
      <c r="A4" s="6" t="s">
        <v>233</v>
      </c>
      <c r="B4" s="6" t="s">
        <v>26</v>
      </c>
      <c r="C4" s="6" t="s">
        <v>10</v>
      </c>
      <c r="D4" s="6" t="s">
        <v>12</v>
      </c>
      <c r="E4" s="6" t="s">
        <v>17</v>
      </c>
      <c r="F4" s="6" t="s">
        <v>9</v>
      </c>
      <c r="G4" s="6" t="s">
        <v>29</v>
      </c>
      <c r="H4" s="6" t="s">
        <v>7</v>
      </c>
      <c r="I4" s="6" t="s">
        <v>8</v>
      </c>
      <c r="J4" s="6" t="s">
        <v>18</v>
      </c>
    </row>
    <row r="5" spans="1:10" x14ac:dyDescent="0.2">
      <c r="A5" s="17" t="s">
        <v>214</v>
      </c>
      <c r="B5" s="20">
        <v>203862</v>
      </c>
      <c r="C5" s="20">
        <v>294536.33333333331</v>
      </c>
      <c r="D5" s="20">
        <v>163993.20000000001</v>
      </c>
      <c r="E5" s="20">
        <v>0</v>
      </c>
      <c r="F5" s="20">
        <v>295010.2</v>
      </c>
      <c r="G5" s="20">
        <v>0</v>
      </c>
      <c r="H5" s="20">
        <v>139889</v>
      </c>
      <c r="I5" s="20">
        <v>183893</v>
      </c>
      <c r="J5" s="20">
        <v>880113.5</v>
      </c>
    </row>
    <row r="6" spans="1:10" x14ac:dyDescent="0.2">
      <c r="A6" s="17" t="s">
        <v>215</v>
      </c>
      <c r="B6" s="20">
        <v>208285</v>
      </c>
      <c r="C6" s="20">
        <v>28177</v>
      </c>
      <c r="D6" s="20">
        <v>14164.6</v>
      </c>
      <c r="E6" s="20">
        <v>975360</v>
      </c>
      <c r="F6" s="20">
        <v>14784.4</v>
      </c>
      <c r="G6" s="20">
        <v>0</v>
      </c>
      <c r="H6" s="20">
        <v>9583</v>
      </c>
      <c r="I6" s="20">
        <v>7037</v>
      </c>
      <c r="J6" s="20">
        <v>778392.5</v>
      </c>
    </row>
    <row r="7" spans="1:10" x14ac:dyDescent="0.2">
      <c r="A7" s="17" t="s">
        <v>216</v>
      </c>
      <c r="B7" s="20">
        <v>0</v>
      </c>
      <c r="C7" s="20">
        <v>635.33333333333337</v>
      </c>
      <c r="D7" s="20">
        <v>3253.8</v>
      </c>
      <c r="E7" s="20">
        <v>0</v>
      </c>
      <c r="F7" s="20">
        <v>0</v>
      </c>
      <c r="G7" s="20">
        <v>0</v>
      </c>
      <c r="H7" s="20">
        <v>0</v>
      </c>
      <c r="I7" s="20">
        <v>0</v>
      </c>
      <c r="J7" s="20">
        <v>41336.5</v>
      </c>
    </row>
    <row r="8" spans="1:10" x14ac:dyDescent="0.2">
      <c r="A8" s="17" t="s">
        <v>217</v>
      </c>
      <c r="B8" s="20">
        <v>640845</v>
      </c>
      <c r="C8" s="20">
        <v>422808</v>
      </c>
      <c r="D8" s="20">
        <v>221145</v>
      </c>
      <c r="E8" s="20">
        <v>224618</v>
      </c>
      <c r="F8" s="20">
        <v>214133</v>
      </c>
      <c r="G8" s="20">
        <v>58472</v>
      </c>
      <c r="H8" s="20">
        <v>143910</v>
      </c>
      <c r="I8" s="20">
        <v>172629</v>
      </c>
      <c r="J8" s="20">
        <v>427670.5</v>
      </c>
    </row>
    <row r="9" spans="1:10" x14ac:dyDescent="0.2">
      <c r="A9" s="17" t="s">
        <v>218</v>
      </c>
      <c r="B9" s="20">
        <v>0</v>
      </c>
      <c r="C9" s="20">
        <v>0</v>
      </c>
      <c r="D9" s="20">
        <v>0</v>
      </c>
      <c r="E9" s="20">
        <v>0</v>
      </c>
      <c r="F9" s="20">
        <v>0</v>
      </c>
      <c r="G9" s="20">
        <v>0</v>
      </c>
      <c r="H9" s="20">
        <v>0</v>
      </c>
      <c r="I9" s="20">
        <v>0</v>
      </c>
      <c r="J9" s="20">
        <v>0</v>
      </c>
    </row>
    <row r="10" spans="1:10" x14ac:dyDescent="0.2">
      <c r="A10" s="17" t="s">
        <v>219</v>
      </c>
      <c r="B10" s="20">
        <v>830000</v>
      </c>
      <c r="C10" s="20">
        <v>462937.83333333331</v>
      </c>
      <c r="D10" s="20">
        <v>317955</v>
      </c>
      <c r="E10" s="20">
        <v>107446</v>
      </c>
      <c r="F10" s="20">
        <v>347772</v>
      </c>
      <c r="G10" s="20">
        <v>19393</v>
      </c>
      <c r="H10" s="20">
        <v>146664</v>
      </c>
      <c r="I10" s="20">
        <v>254733</v>
      </c>
      <c r="J10" s="20">
        <v>1143209</v>
      </c>
    </row>
    <row r="11" spans="1:10" x14ac:dyDescent="0.2">
      <c r="A11" s="17" t="s">
        <v>220</v>
      </c>
      <c r="B11" s="20">
        <v>126604</v>
      </c>
      <c r="C11" s="20">
        <v>121562.5</v>
      </c>
      <c r="D11" s="20">
        <v>14188.2</v>
      </c>
      <c r="E11" s="20">
        <v>64493</v>
      </c>
      <c r="F11" s="20">
        <v>26094</v>
      </c>
      <c r="G11" s="20">
        <v>0</v>
      </c>
      <c r="H11" s="20">
        <v>182000</v>
      </c>
      <c r="I11" s="20">
        <v>312000</v>
      </c>
      <c r="J11" s="20">
        <v>327359.5</v>
      </c>
    </row>
    <row r="12" spans="1:10" x14ac:dyDescent="0.2">
      <c r="A12" s="17" t="s">
        <v>265</v>
      </c>
      <c r="B12" s="20">
        <v>0</v>
      </c>
      <c r="C12" s="20">
        <v>0</v>
      </c>
      <c r="D12" s="20">
        <v>5145.8</v>
      </c>
      <c r="E12" s="20">
        <v>0</v>
      </c>
      <c r="F12" s="20">
        <v>0</v>
      </c>
      <c r="G12" s="20">
        <v>0</v>
      </c>
      <c r="H12" s="20">
        <v>0</v>
      </c>
      <c r="I12" s="20">
        <v>0</v>
      </c>
      <c r="J12" s="20">
        <v>219713.5</v>
      </c>
    </row>
    <row r="13" spans="1:10" s="1" customFormat="1" x14ac:dyDescent="0.2">
      <c r="A13" s="18" t="s">
        <v>227</v>
      </c>
      <c r="B13" s="5">
        <f>SUM(B5:B12)</f>
        <v>2009596</v>
      </c>
      <c r="C13" s="5">
        <f t="shared" ref="C13:J13" si="0">SUM(C5:C12)</f>
        <v>1330657</v>
      </c>
      <c r="D13" s="5">
        <f t="shared" si="0"/>
        <v>739845.6</v>
      </c>
      <c r="E13" s="5">
        <f t="shared" si="0"/>
        <v>1371917</v>
      </c>
      <c r="F13" s="5">
        <f t="shared" si="0"/>
        <v>897793.60000000009</v>
      </c>
      <c r="G13" s="5">
        <f t="shared" si="0"/>
        <v>77865</v>
      </c>
      <c r="H13" s="5">
        <f t="shared" si="0"/>
        <v>622046</v>
      </c>
      <c r="I13" s="5">
        <f t="shared" si="0"/>
        <v>930292</v>
      </c>
      <c r="J13" s="5">
        <f t="shared" si="0"/>
        <v>3817795</v>
      </c>
    </row>
    <row r="14" spans="1:10" x14ac:dyDescent="0.2">
      <c r="A14" s="17" t="s">
        <v>222</v>
      </c>
      <c r="B14" s="20">
        <v>1082477</v>
      </c>
      <c r="C14" s="20">
        <v>713373.5</v>
      </c>
      <c r="D14" s="20">
        <v>132712.6</v>
      </c>
      <c r="E14" s="20">
        <v>1014029</v>
      </c>
      <c r="F14" s="20">
        <v>60518</v>
      </c>
      <c r="G14" s="20">
        <v>127667</v>
      </c>
      <c r="H14" s="20">
        <v>141364</v>
      </c>
      <c r="I14" s="20">
        <v>141364</v>
      </c>
      <c r="J14" s="20">
        <v>864346.5</v>
      </c>
    </row>
    <row r="15" spans="1:10" x14ac:dyDescent="0.2">
      <c r="A15" s="17" t="s">
        <v>223</v>
      </c>
      <c r="B15" s="20">
        <v>0</v>
      </c>
      <c r="C15" s="20">
        <v>38976.166666666664</v>
      </c>
      <c r="D15" s="20">
        <v>7847.8</v>
      </c>
      <c r="E15" s="20">
        <v>0</v>
      </c>
      <c r="F15" s="20">
        <v>93195.6</v>
      </c>
      <c r="G15" s="20">
        <v>0</v>
      </c>
      <c r="H15" s="20">
        <v>44857</v>
      </c>
      <c r="I15" s="20">
        <v>44857</v>
      </c>
      <c r="J15" s="20">
        <v>0</v>
      </c>
    </row>
    <row r="16" spans="1:10" x14ac:dyDescent="0.2">
      <c r="A16" s="17" t="s">
        <v>224</v>
      </c>
      <c r="B16" s="20">
        <v>0</v>
      </c>
      <c r="C16" s="20">
        <v>53849.333333333336</v>
      </c>
      <c r="D16" s="20">
        <v>2212.1999999999998</v>
      </c>
      <c r="E16" s="20">
        <v>167933</v>
      </c>
      <c r="F16" s="20">
        <v>17670.599999999999</v>
      </c>
      <c r="G16" s="20">
        <v>1979</v>
      </c>
      <c r="H16" s="20">
        <v>13872</v>
      </c>
      <c r="I16" s="20">
        <v>13872</v>
      </c>
      <c r="J16" s="20">
        <v>199758.5</v>
      </c>
    </row>
    <row r="17" spans="1:10" s="1" customFormat="1" x14ac:dyDescent="0.2">
      <c r="A17" s="18" t="s">
        <v>266</v>
      </c>
      <c r="B17" s="5">
        <f>SUM(B14:B16)</f>
        <v>1082477</v>
      </c>
      <c r="C17" s="5">
        <f t="shared" ref="C17:J17" si="1">SUM(C14:C16)</f>
        <v>806199</v>
      </c>
      <c r="D17" s="5">
        <f t="shared" si="1"/>
        <v>142772.6</v>
      </c>
      <c r="E17" s="5">
        <f t="shared" si="1"/>
        <v>1181962</v>
      </c>
      <c r="F17" s="5">
        <f t="shared" si="1"/>
        <v>171384.2</v>
      </c>
      <c r="G17" s="5">
        <f t="shared" si="1"/>
        <v>129646</v>
      </c>
      <c r="H17" s="5">
        <f t="shared" si="1"/>
        <v>200093</v>
      </c>
      <c r="I17" s="5">
        <f t="shared" si="1"/>
        <v>200093</v>
      </c>
      <c r="J17" s="5">
        <f t="shared" si="1"/>
        <v>1064105</v>
      </c>
    </row>
    <row r="18" spans="1:10" s="1" customFormat="1" x14ac:dyDescent="0.2">
      <c r="A18" s="18" t="s">
        <v>3</v>
      </c>
      <c r="B18" s="5">
        <f>+B13+B17</f>
        <v>3092073</v>
      </c>
      <c r="C18" s="5">
        <f t="shared" ref="C18:J18" si="2">+C13+C17</f>
        <v>2136856</v>
      </c>
      <c r="D18" s="5">
        <f t="shared" si="2"/>
        <v>882618.2</v>
      </c>
      <c r="E18" s="5">
        <f t="shared" si="2"/>
        <v>2553879</v>
      </c>
      <c r="F18" s="5">
        <f t="shared" si="2"/>
        <v>1069177.8</v>
      </c>
      <c r="G18" s="5">
        <f t="shared" si="2"/>
        <v>207511</v>
      </c>
      <c r="H18" s="5">
        <f t="shared" si="2"/>
        <v>822139</v>
      </c>
      <c r="I18" s="5">
        <f t="shared" si="2"/>
        <v>1130385</v>
      </c>
      <c r="J18" s="5">
        <f t="shared" si="2"/>
        <v>4881900</v>
      </c>
    </row>
    <row r="19" spans="1:10" x14ac:dyDescent="0.2">
      <c r="A19" s="17" t="s">
        <v>267</v>
      </c>
      <c r="B19" s="20">
        <v>2414</v>
      </c>
      <c r="C19" s="20">
        <v>3964</v>
      </c>
      <c r="D19" s="20">
        <v>2249</v>
      </c>
      <c r="E19" s="20">
        <v>77</v>
      </c>
      <c r="F19" s="20">
        <v>2563</v>
      </c>
      <c r="G19" s="20">
        <v>64</v>
      </c>
      <c r="H19" s="20">
        <v>241</v>
      </c>
      <c r="I19" s="20">
        <v>345</v>
      </c>
      <c r="J19" s="20">
        <v>5021</v>
      </c>
    </row>
    <row r="20" spans="1:10" x14ac:dyDescent="0.2">
      <c r="A20" s="17" t="s">
        <v>268</v>
      </c>
      <c r="B20" s="20">
        <v>11</v>
      </c>
      <c r="C20" s="20">
        <v>21</v>
      </c>
      <c r="D20" s="20">
        <v>20</v>
      </c>
      <c r="E20" s="20">
        <v>1</v>
      </c>
      <c r="F20" s="20">
        <v>17</v>
      </c>
      <c r="G20" s="20">
        <v>1</v>
      </c>
      <c r="H20" s="20">
        <v>3</v>
      </c>
      <c r="I20" s="20">
        <v>2</v>
      </c>
      <c r="J20" s="20">
        <v>17</v>
      </c>
    </row>
    <row r="22" spans="1:10" x14ac:dyDescent="0.2">
      <c r="A22" s="123" t="s">
        <v>282</v>
      </c>
      <c r="B22" s="123"/>
      <c r="C22" s="123"/>
      <c r="D22" s="123"/>
      <c r="E22" s="123"/>
      <c r="F22" s="123"/>
      <c r="G22" s="123"/>
      <c r="H22" s="123"/>
      <c r="I22" s="123"/>
      <c r="J22" s="123"/>
    </row>
    <row r="23" spans="1:10" x14ac:dyDescent="0.2">
      <c r="A23" s="10" t="s">
        <v>235</v>
      </c>
      <c r="B23" s="11">
        <f>+B5/$B$18</f>
        <v>6.5930526219788468E-2</v>
      </c>
      <c r="C23" s="11">
        <f>+C5/$C$18</f>
        <v>0.1378363040529326</v>
      </c>
      <c r="D23" s="11">
        <f>+D5/$D$18</f>
        <v>0.18580310263259925</v>
      </c>
      <c r="E23" s="11">
        <f>+E5/$E$18</f>
        <v>0</v>
      </c>
      <c r="F23" s="11">
        <f t="shared" ref="F23:F36" si="3">+F5/$F$18</f>
        <v>0.27592248922489787</v>
      </c>
      <c r="G23" s="11">
        <f t="shared" ref="G23:G36" si="4">+G5/$G$18</f>
        <v>0</v>
      </c>
      <c r="H23" s="11">
        <f>+H5/$H$18</f>
        <v>0.170152492461737</v>
      </c>
      <c r="I23" s="11">
        <f>+I5/$I$18</f>
        <v>0.16268174117667875</v>
      </c>
      <c r="J23" s="11">
        <f>+J5/$J$18</f>
        <v>0.18028093570126386</v>
      </c>
    </row>
    <row r="24" spans="1:10" x14ac:dyDescent="0.2">
      <c r="A24" s="12" t="s">
        <v>236</v>
      </c>
      <c r="B24" s="11">
        <f t="shared" ref="B24:B36" si="5">+B6/$B$18</f>
        <v>6.7360958166252871E-2</v>
      </c>
      <c r="C24" s="11">
        <f t="shared" ref="C24:C36" si="6">+C6/$C$18</f>
        <v>1.3186195045431231E-2</v>
      </c>
      <c r="D24" s="11">
        <f t="shared" ref="D24:D36" si="7">+D6/$D$18</f>
        <v>1.6048388759715131E-2</v>
      </c>
      <c r="E24" s="11">
        <f t="shared" ref="E24:E36" si="8">+E6/$E$18</f>
        <v>0.38191316033375111</v>
      </c>
      <c r="F24" s="11">
        <f t="shared" si="3"/>
        <v>1.3827821714966397E-2</v>
      </c>
      <c r="G24" s="11">
        <f t="shared" si="4"/>
        <v>0</v>
      </c>
      <c r="H24" s="11">
        <f t="shared" ref="H24:H36" si="9">+H6/$H$18</f>
        <v>1.1656179794414327E-2</v>
      </c>
      <c r="I24" s="11">
        <f t="shared" ref="I24:I36" si="10">+I6/$I$18</f>
        <v>6.2253126147286102E-3</v>
      </c>
      <c r="J24" s="11">
        <f t="shared" ref="J24:J36" si="11">+J6/$J$18</f>
        <v>0.15944458100329789</v>
      </c>
    </row>
    <row r="25" spans="1:10" x14ac:dyDescent="0.2">
      <c r="A25" s="12" t="s">
        <v>237</v>
      </c>
      <c r="B25" s="11">
        <f t="shared" si="5"/>
        <v>0</v>
      </c>
      <c r="C25" s="11">
        <f t="shared" si="6"/>
        <v>2.9732154779420482E-4</v>
      </c>
      <c r="D25" s="11">
        <f t="shared" si="7"/>
        <v>3.6865317302543733E-3</v>
      </c>
      <c r="E25" s="11">
        <f t="shared" si="8"/>
        <v>0</v>
      </c>
      <c r="F25" s="11">
        <f t="shared" si="3"/>
        <v>0</v>
      </c>
      <c r="G25" s="11">
        <f t="shared" si="4"/>
        <v>0</v>
      </c>
      <c r="H25" s="11">
        <f t="shared" si="9"/>
        <v>0</v>
      </c>
      <c r="I25" s="11">
        <f t="shared" si="10"/>
        <v>0</v>
      </c>
      <c r="J25" s="11">
        <f t="shared" si="11"/>
        <v>8.4672975685696136E-3</v>
      </c>
    </row>
    <row r="26" spans="1:10" x14ac:dyDescent="0.2">
      <c r="A26" s="12" t="s">
        <v>238</v>
      </c>
      <c r="B26" s="11">
        <f t="shared" si="5"/>
        <v>0.20725416249875084</v>
      </c>
      <c r="C26" s="11">
        <f t="shared" si="6"/>
        <v>0.19786452620111042</v>
      </c>
      <c r="D26" s="11">
        <f t="shared" si="7"/>
        <v>0.25055567628222486</v>
      </c>
      <c r="E26" s="11">
        <f t="shared" si="8"/>
        <v>8.7951700139278333E-2</v>
      </c>
      <c r="F26" s="11">
        <f t="shared" si="3"/>
        <v>0.20027819507662803</v>
      </c>
      <c r="G26" s="11">
        <f t="shared" si="4"/>
        <v>0.28177783346425006</v>
      </c>
      <c r="H26" s="11">
        <f t="shared" si="9"/>
        <v>0.17504339290557921</v>
      </c>
      <c r="I26" s="11">
        <f t="shared" si="10"/>
        <v>0.15271699465226449</v>
      </c>
      <c r="J26" s="11">
        <f t="shared" si="11"/>
        <v>8.7603289702779655E-2</v>
      </c>
    </row>
    <row r="27" spans="1:10" x14ac:dyDescent="0.2">
      <c r="A27" s="12" t="s">
        <v>239</v>
      </c>
      <c r="B27" s="11">
        <f t="shared" si="5"/>
        <v>0</v>
      </c>
      <c r="C27" s="11">
        <f t="shared" si="6"/>
        <v>0</v>
      </c>
      <c r="D27" s="11">
        <f t="shared" si="7"/>
        <v>0</v>
      </c>
      <c r="E27" s="11">
        <f t="shared" si="8"/>
        <v>0</v>
      </c>
      <c r="F27" s="11">
        <f t="shared" si="3"/>
        <v>0</v>
      </c>
      <c r="G27" s="11">
        <f t="shared" si="4"/>
        <v>0</v>
      </c>
      <c r="H27" s="11">
        <f t="shared" si="9"/>
        <v>0</v>
      </c>
      <c r="I27" s="11">
        <f t="shared" si="10"/>
        <v>0</v>
      </c>
      <c r="J27" s="11">
        <f t="shared" si="11"/>
        <v>0</v>
      </c>
    </row>
    <row r="28" spans="1:10" x14ac:dyDescent="0.2">
      <c r="A28" s="12" t="s">
        <v>240</v>
      </c>
      <c r="B28" s="11">
        <f t="shared" si="5"/>
        <v>0.26842833270753957</v>
      </c>
      <c r="C28" s="11">
        <f t="shared" si="6"/>
        <v>0.21664437535020298</v>
      </c>
      <c r="D28" s="11">
        <f t="shared" si="7"/>
        <v>0.36024070203854852</v>
      </c>
      <c r="E28" s="11">
        <f t="shared" si="8"/>
        <v>4.2071687812930837E-2</v>
      </c>
      <c r="F28" s="11">
        <f t="shared" si="3"/>
        <v>0.3252705022494855</v>
      </c>
      <c r="G28" s="11">
        <f t="shared" si="4"/>
        <v>9.3455286707692597E-2</v>
      </c>
      <c r="H28" s="11">
        <f t="shared" si="9"/>
        <v>0.17839319141896931</v>
      </c>
      <c r="I28" s="11">
        <f t="shared" si="10"/>
        <v>0.22535065486537773</v>
      </c>
      <c r="J28" s="11">
        <f t="shared" si="11"/>
        <v>0.23417296544378213</v>
      </c>
    </row>
    <row r="29" spans="1:10" x14ac:dyDescent="0.2">
      <c r="A29" s="12" t="s">
        <v>241</v>
      </c>
      <c r="B29" s="11">
        <f t="shared" si="5"/>
        <v>4.0944699559163057E-2</v>
      </c>
      <c r="C29" s="11">
        <f t="shared" si="6"/>
        <v>5.6888484764532565E-2</v>
      </c>
      <c r="D29" s="11">
        <f t="shared" si="7"/>
        <v>1.6075127388037094E-2</v>
      </c>
      <c r="E29" s="11">
        <f t="shared" si="8"/>
        <v>2.5252958342975529E-2</v>
      </c>
      <c r="F29" s="11">
        <f t="shared" si="3"/>
        <v>2.4405669477985795E-2</v>
      </c>
      <c r="G29" s="11">
        <f t="shared" si="4"/>
        <v>0</v>
      </c>
      <c r="H29" s="11">
        <f t="shared" si="9"/>
        <v>0.22137375796550218</v>
      </c>
      <c r="I29" s="11">
        <f t="shared" si="10"/>
        <v>0.27601215515067873</v>
      </c>
      <c r="J29" s="11">
        <f t="shared" si="11"/>
        <v>6.7055756979864392E-2</v>
      </c>
    </row>
    <row r="30" spans="1:10" x14ac:dyDescent="0.2">
      <c r="A30" s="12" t="s">
        <v>242</v>
      </c>
      <c r="B30" s="11">
        <f t="shared" si="5"/>
        <v>0</v>
      </c>
      <c r="C30" s="11">
        <f t="shared" si="6"/>
        <v>0</v>
      </c>
      <c r="D30" s="11">
        <f t="shared" si="7"/>
        <v>5.8301539669134402E-3</v>
      </c>
      <c r="E30" s="11">
        <f t="shared" si="8"/>
        <v>0</v>
      </c>
      <c r="F30" s="11">
        <f t="shared" si="3"/>
        <v>0</v>
      </c>
      <c r="G30" s="11">
        <f t="shared" si="4"/>
        <v>0</v>
      </c>
      <c r="H30" s="11">
        <f t="shared" si="9"/>
        <v>0</v>
      </c>
      <c r="I30" s="11">
        <f t="shared" si="10"/>
        <v>0</v>
      </c>
      <c r="J30" s="11">
        <f t="shared" si="11"/>
        <v>4.5005735471844978E-2</v>
      </c>
    </row>
    <row r="31" spans="1:10" x14ac:dyDescent="0.2">
      <c r="A31" s="13" t="s">
        <v>243</v>
      </c>
      <c r="B31" s="14">
        <f t="shared" si="5"/>
        <v>0.64991867915149482</v>
      </c>
      <c r="C31" s="14">
        <f t="shared" si="6"/>
        <v>0.62271720696200394</v>
      </c>
      <c r="D31" s="14">
        <f t="shared" si="7"/>
        <v>0.83823968279829264</v>
      </c>
      <c r="E31" s="14">
        <f t="shared" si="8"/>
        <v>0.53718950662893583</v>
      </c>
      <c r="F31" s="14">
        <f t="shared" si="3"/>
        <v>0.83970467774396373</v>
      </c>
      <c r="G31" s="14">
        <f t="shared" si="4"/>
        <v>0.37523312017194271</v>
      </c>
      <c r="H31" s="14">
        <f t="shared" si="9"/>
        <v>0.75661901454620206</v>
      </c>
      <c r="I31" s="14">
        <f t="shared" si="10"/>
        <v>0.8229868584597283</v>
      </c>
      <c r="J31" s="14">
        <f t="shared" si="11"/>
        <v>0.78203056187140252</v>
      </c>
    </row>
    <row r="32" spans="1:10" x14ac:dyDescent="0.2">
      <c r="A32" s="12" t="s">
        <v>244</v>
      </c>
      <c r="B32" s="11">
        <f t="shared" si="5"/>
        <v>0.35008132084850518</v>
      </c>
      <c r="C32" s="11">
        <f t="shared" si="6"/>
        <v>0.33384257058032923</v>
      </c>
      <c r="D32" s="11">
        <f t="shared" si="7"/>
        <v>0.15036241038310791</v>
      </c>
      <c r="E32" s="11">
        <f t="shared" si="8"/>
        <v>0.39705444149859881</v>
      </c>
      <c r="F32" s="11">
        <f t="shared" si="3"/>
        <v>5.6602372402419873E-2</v>
      </c>
      <c r="G32" s="11">
        <f t="shared" si="4"/>
        <v>0.61523003599809167</v>
      </c>
      <c r="H32" s="11">
        <f t="shared" si="9"/>
        <v>0.17194659297272116</v>
      </c>
      <c r="I32" s="11">
        <f t="shared" si="10"/>
        <v>0.12505827660487356</v>
      </c>
      <c r="J32" s="11">
        <f t="shared" si="11"/>
        <v>0.17705125053770049</v>
      </c>
    </row>
    <row r="33" spans="1:10" x14ac:dyDescent="0.2">
      <c r="A33" s="12" t="s">
        <v>245</v>
      </c>
      <c r="B33" s="11">
        <f t="shared" si="5"/>
        <v>0</v>
      </c>
      <c r="C33" s="11">
        <f t="shared" si="6"/>
        <v>1.8239959392053869E-2</v>
      </c>
      <c r="D33" s="11">
        <f t="shared" si="7"/>
        <v>8.8915003112331019E-3</v>
      </c>
      <c r="E33" s="11">
        <f t="shared" si="8"/>
        <v>0</v>
      </c>
      <c r="F33" s="11">
        <f t="shared" si="3"/>
        <v>8.7165670667685019E-2</v>
      </c>
      <c r="G33" s="11">
        <f t="shared" si="4"/>
        <v>0</v>
      </c>
      <c r="H33" s="11">
        <f t="shared" si="9"/>
        <v>5.4561333302519402E-2</v>
      </c>
      <c r="I33" s="11">
        <f t="shared" si="10"/>
        <v>3.9682939883314089E-2</v>
      </c>
      <c r="J33" s="11">
        <f t="shared" si="11"/>
        <v>0</v>
      </c>
    </row>
    <row r="34" spans="1:10" x14ac:dyDescent="0.2">
      <c r="A34" s="12" t="s">
        <v>246</v>
      </c>
      <c r="B34" s="11">
        <f t="shared" si="5"/>
        <v>0</v>
      </c>
      <c r="C34" s="11">
        <f t="shared" si="6"/>
        <v>2.5200263065612908E-2</v>
      </c>
      <c r="D34" s="11">
        <f t="shared" si="7"/>
        <v>2.5064065073663786E-3</v>
      </c>
      <c r="E34" s="11">
        <f t="shared" si="8"/>
        <v>6.5756051872465374E-2</v>
      </c>
      <c r="F34" s="11">
        <f t="shared" si="3"/>
        <v>1.6527279185931467E-2</v>
      </c>
      <c r="G34" s="11">
        <f t="shared" si="4"/>
        <v>9.5368438299656411E-3</v>
      </c>
      <c r="H34" s="11">
        <f t="shared" si="9"/>
        <v>1.6873059178557397E-2</v>
      </c>
      <c r="I34" s="11">
        <f t="shared" si="10"/>
        <v>1.2271925052084024E-2</v>
      </c>
      <c r="J34" s="11">
        <f t="shared" si="11"/>
        <v>4.0918187590896986E-2</v>
      </c>
    </row>
    <row r="35" spans="1:10" x14ac:dyDescent="0.2">
      <c r="A35" s="13" t="s">
        <v>247</v>
      </c>
      <c r="B35" s="14">
        <f t="shared" si="5"/>
        <v>0.35008132084850518</v>
      </c>
      <c r="C35" s="14">
        <f t="shared" si="6"/>
        <v>0.377282793037996</v>
      </c>
      <c r="D35" s="14">
        <f t="shared" si="7"/>
        <v>0.16176031720170739</v>
      </c>
      <c r="E35" s="14">
        <f t="shared" si="8"/>
        <v>0.46281049337106417</v>
      </c>
      <c r="F35" s="14">
        <f t="shared" si="3"/>
        <v>0.16029532225603638</v>
      </c>
      <c r="G35" s="14">
        <f>+G17/$G$18</f>
        <v>0.62476687982805734</v>
      </c>
      <c r="H35" s="14">
        <f t="shared" si="9"/>
        <v>0.24338098545379797</v>
      </c>
      <c r="I35" s="14">
        <f t="shared" si="10"/>
        <v>0.17701314154027167</v>
      </c>
      <c r="J35" s="14">
        <f t="shared" si="11"/>
        <v>0.21796943812859748</v>
      </c>
    </row>
    <row r="36" spans="1:10" x14ac:dyDescent="0.2">
      <c r="A36" s="15" t="s">
        <v>3</v>
      </c>
      <c r="B36" s="14">
        <f t="shared" si="5"/>
        <v>1</v>
      </c>
      <c r="C36" s="14">
        <f t="shared" si="6"/>
        <v>1</v>
      </c>
      <c r="D36" s="14">
        <f t="shared" si="7"/>
        <v>1</v>
      </c>
      <c r="E36" s="14">
        <f t="shared" si="8"/>
        <v>1</v>
      </c>
      <c r="F36" s="14">
        <f t="shared" si="3"/>
        <v>1</v>
      </c>
      <c r="G36" s="14">
        <f t="shared" si="4"/>
        <v>1</v>
      </c>
      <c r="H36" s="14">
        <f t="shared" si="9"/>
        <v>1</v>
      </c>
      <c r="I36" s="14">
        <f t="shared" si="10"/>
        <v>1</v>
      </c>
      <c r="J36" s="14">
        <f t="shared" si="11"/>
        <v>1</v>
      </c>
    </row>
    <row r="38" spans="1:10" x14ac:dyDescent="0.2">
      <c r="A38" s="3" t="s">
        <v>499</v>
      </c>
    </row>
  </sheetData>
  <mergeCells count="3">
    <mergeCell ref="A1:J1"/>
    <mergeCell ref="A2:J2"/>
    <mergeCell ref="A22:J2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9975F756529D5344999D0D802AAD6C9A" ma:contentTypeVersion="4" ma:contentTypeDescription="Crear nuevo documento." ma:contentTypeScope="" ma:versionID="27459195d74885395f54a37c084c0f16">
  <xsd:schema xmlns:xsd="http://www.w3.org/2001/XMLSchema" xmlns:xs="http://www.w3.org/2001/XMLSchema" xmlns:p="http://schemas.microsoft.com/office/2006/metadata/properties" xmlns:ns2="7f46df1b-c851-4487-9672-e2321d678dfc" targetNamespace="http://schemas.microsoft.com/office/2006/metadata/properties" ma:root="true" ma:fieldsID="3ce1ee72f2a1815a326f16ab0e419b7c" ns2:_="">
    <xsd:import namespace="7f46df1b-c851-4487-9672-e2321d678dfc"/>
    <xsd:element name="properties">
      <xsd:complexType>
        <xsd:sequence>
          <xsd:element name="documentManagement">
            <xsd:complexType>
              <xsd:all>
                <xsd:element ref="ns2:Descripci_x00f3_n" minOccurs="0"/>
                <xsd:element ref="ns2:Filtro" minOccurs="0"/>
                <xsd:element ref="ns2:Formato" minOccurs="0"/>
                <xsd:element ref="ns2:Ord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f46df1b-c851-4487-9672-e2321d678dfc" elementFormDefault="qualified">
    <xsd:import namespace="http://schemas.microsoft.com/office/2006/documentManagement/types"/>
    <xsd:import namespace="http://schemas.microsoft.com/office/infopath/2007/PartnerControls"/>
    <xsd:element name="Descripci_x00f3_n" ma:index="8" nillable="true" ma:displayName="Descripción" ma:internalName="Descripci_x00f3_n">
      <xsd:simpleType>
        <xsd:restriction base="dms:Text">
          <xsd:maxLength value="255"/>
        </xsd:restriction>
      </xsd:simpleType>
    </xsd:element>
    <xsd:element name="Filtro" ma:index="9" nillable="true" ma:displayName="Filtro" ma:internalName="Filtro">
      <xsd:simpleType>
        <xsd:restriction base="dms:Text">
          <xsd:maxLength value="255"/>
        </xsd:restriction>
      </xsd:simpleType>
    </xsd:element>
    <xsd:element name="Formato" ma:index="10" nillable="true" ma:displayName="Formato" ma:default="/Style%20Library/Images/pdf.svg" ma:format="Dropdown" ma:internalName="Formato">
      <xsd:simpleType>
        <xsd:restriction base="dms:Choice">
          <xsd:enumeration value="/Style%20Library/Images/pdf.svg"/>
          <xsd:enumeration value="/Style%20Library/Images/doc.svg"/>
          <xsd:enumeration value="/Style%20Library/Images/xls.svg"/>
          <xsd:enumeration value="/Style%20Library/Images/ppt.svg"/>
          <xsd:enumeration value="/Style%20Library/Images/jpg.svg"/>
        </xsd:restriction>
      </xsd:simpleType>
    </xsd:element>
    <xsd:element name="Orden" ma:index="11" nillable="true" ma:displayName="Orden" ma:internalName="Orden">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Orden xmlns="7f46df1b-c851-4487-9672-e2321d678dfc">24</Orden>
    <Descripci_x00f3_n xmlns="7f46df1b-c851-4487-9672-e2321d678dfc" xsi:nil="true"/>
    <Formato xmlns="7f46df1b-c851-4487-9672-e2321d678dfc">/Style%20Library/Images/xls.svg</Formato>
    <Filtro xmlns="7f46df1b-c851-4487-9672-e2321d678dfc">COSTOS</Filtro>
  </documentManagement>
</p:properties>
</file>

<file path=customXml/itemProps1.xml><?xml version="1.0" encoding="utf-8"?>
<ds:datastoreItem xmlns:ds="http://schemas.openxmlformats.org/officeDocument/2006/customXml" ds:itemID="{BB9356E3-43CD-44BC-9E5E-A53F7B3CB1D2}"/>
</file>

<file path=customXml/itemProps2.xml><?xml version="1.0" encoding="utf-8"?>
<ds:datastoreItem xmlns:ds="http://schemas.openxmlformats.org/officeDocument/2006/customXml" ds:itemID="{1AF4E1A1-9D2F-44A4-A3C9-385BFED8965C}"/>
</file>

<file path=customXml/itemProps3.xml><?xml version="1.0" encoding="utf-8"?>
<ds:datastoreItem xmlns:ds="http://schemas.openxmlformats.org/officeDocument/2006/customXml" ds:itemID="{0F7A228A-B8D0-48A1-9731-4DC85A1AFFC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10</vt:i4>
      </vt:variant>
    </vt:vector>
  </HeadingPairs>
  <TitlesOfParts>
    <vt:vector size="10" baseType="lpstr">
      <vt:lpstr>CONTENIDO</vt:lpstr>
      <vt:lpstr>EMPRESA POR TIPO DE AERONAVE</vt:lpstr>
      <vt:lpstr>COBERTURA</vt:lpstr>
      <vt:lpstr>GRAFICAS</vt:lpstr>
      <vt:lpstr>PAX REGULAR NACIONAL - INTER</vt:lpstr>
      <vt:lpstr>CARGA NACIONAL - INTER</vt:lpstr>
      <vt:lpstr>COMERCIAL REGIONAL</vt:lpstr>
      <vt:lpstr>AEROTAXIS</vt:lpstr>
      <vt:lpstr>TRABAJOS AEREOS ESPECIALES</vt:lpstr>
      <vt:lpstr>AVIACIÓN AGRICOLA</vt:lpstr>
    </vt:vector>
  </TitlesOfParts>
  <Company>IBM Incorporated</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Boletín Costos de Operación I Semestre 2022</dc:title>
  <dc:creator>Juan David Dominguez Arrieta</dc:creator>
  <cp:lastModifiedBy>Juan David Dominguez Arrieta</cp:lastModifiedBy>
  <dcterms:created xsi:type="dcterms:W3CDTF">2022-11-11T15:19:40Z</dcterms:created>
  <dcterms:modified xsi:type="dcterms:W3CDTF">2022-11-11T22:02:28Z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0x0101009975F756529D5344999D0D802AAD6C9A</vt:lpwstr>
  </property>
</Properties>
</file>